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facajamarcas\OneDrive - Universidad Pedagogica Nacional\2023-1 COORDINACIÓN LQU\ANEXOS INFORME AUTOEVALUACIÓN LQU 2023\ANEXOS 1 al 25 - Introducción, Aspecto Gral Programa y Metodología R\"/>
    </mc:Choice>
  </mc:AlternateContent>
  <xr:revisionPtr revIDLastSave="0" documentId="6_{5E25B785-7A2F-4487-A056-9251A8DE1480}" xr6:coauthVersionLast="36" xr6:coauthVersionMax="47" xr10:uidLastSave="{00000000-0000-0000-0000-000000000000}"/>
  <bookViews>
    <workbookView xWindow="0" yWindow="0" windowWidth="24000" windowHeight="9735" tabRatio="836" firstSheet="8" activeTab="5" xr2:uid="{00000000-000D-0000-FFFF-FFFF00000000}"/>
  </bookViews>
  <sheets>
    <sheet name="General" sheetId="1" r:id="rId1"/>
    <sheet name="Estudiantes" sheetId="14" r:id="rId2"/>
    <sheet name="Profesores" sheetId="4" r:id="rId3"/>
    <sheet name="Profesores Listado " sheetId="23" r:id="rId4"/>
    <sheet name="Profesores Visitantes " sheetId="18" r:id="rId5"/>
    <sheet name="Investigación" sheetId="5" r:id="rId6"/>
    <sheet name="Publicaciones" sheetId="24" r:id="rId7"/>
    <sheet name="Extensión-" sheetId="13" r:id="rId8"/>
    <sheet name="Convenios-" sheetId="7" r:id="rId9"/>
    <sheet name="Innovaciones-" sheetId="9" r:id="rId10"/>
    <sheet name="Hoja2" sheetId="25" r:id="rId11"/>
    <sheet name="Hoja3" sheetId="26" r:id="rId12"/>
    <sheet name="Inmuebles" sheetId="19" r:id="rId13"/>
    <sheet name="Hoja1" sheetId="20" r:id="rId14"/>
  </sheets>
  <definedNames>
    <definedName name="_xlnm._FilterDatabase" localSheetId="6" hidden="1">Publicaciones!$B$7:$F$87</definedName>
    <definedName name="_xlnm.Print_Area" localSheetId="7">'Extensión-'!$B$2:$P$28</definedName>
    <definedName name="_xlnm.Print_Area" localSheetId="9">'Innovaciones-'!$B$2:$G$17</definedName>
    <definedName name="_xlnm.Print_Area" localSheetId="5">Investigación!$B$2:$S$22</definedName>
    <definedName name="_xlnm.Print_Area" localSheetId="6">#N/A</definedName>
    <definedName name="_xlnm.Print_Titles" localSheetId="8">'Convenios-'!$2:$7</definedName>
    <definedName name="_xlnm.Print_Titles" localSheetId="7">'Extensión-'!$10:$11</definedName>
    <definedName name="_xlnm.Print_Titles" localSheetId="5">Investigación!$2:$3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44" i="4" l="1"/>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L9" i="14"/>
  <c r="L10" i="14"/>
  <c r="L11" i="14"/>
  <c r="L12" i="14"/>
  <c r="L13" i="14"/>
  <c r="L14" i="14"/>
  <c r="L15" i="14"/>
  <c r="L16" i="14"/>
  <c r="L17" i="14"/>
  <c r="L18" i="14"/>
  <c r="L19" i="14"/>
  <c r="L20" i="14"/>
  <c r="L8" i="14"/>
  <c r="L21" i="14" s="1"/>
  <c r="E21" i="14"/>
  <c r="F21" i="14"/>
  <c r="G21" i="14"/>
  <c r="H21" i="14"/>
  <c r="I21" i="14"/>
  <c r="J21" i="14"/>
  <c r="K21" i="14"/>
  <c r="D21" i="14"/>
  <c r="N21" i="14" l="1"/>
  <c r="G129" i="5" l="1"/>
  <c r="F129" i="5"/>
  <c r="G105" i="5"/>
  <c r="F105" i="5"/>
  <c r="G81" i="5"/>
  <c r="F81" i="5"/>
  <c r="O64" i="5"/>
  <c r="S57" i="5"/>
  <c r="G57" i="5"/>
  <c r="F57" i="5" s="1"/>
  <c r="G33" i="5"/>
  <c r="F33" i="5"/>
  <c r="S9" i="5"/>
  <c r="G9" i="5"/>
  <c r="F9" i="5" s="1"/>
  <c r="E20" i="19"/>
  <c r="O21" i="14"/>
  <c r="M21" i="14"/>
  <c r="P8" i="19"/>
  <c r="P23" i="19"/>
  <c r="K29" i="19" s="1"/>
  <c r="P25" i="19"/>
  <c r="M27" i="19"/>
  <c r="J27" i="19"/>
  <c r="G27" i="19"/>
  <c r="D27" i="19"/>
  <c r="D20" i="19"/>
  <c r="P21" i="14"/>
  <c r="Q9" i="19"/>
  <c r="Q10" i="19"/>
  <c r="Q8" i="19"/>
  <c r="Q11" i="19"/>
  <c r="Q12" i="19"/>
  <c r="Q13" i="19"/>
  <c r="Q14" i="19"/>
  <c r="Q15" i="19"/>
  <c r="Q16" i="19"/>
  <c r="Q17" i="19"/>
  <c r="Q18" i="19"/>
  <c r="Q19" i="19"/>
  <c r="P9" i="19"/>
  <c r="P10" i="19"/>
  <c r="P11" i="19"/>
  <c r="P12" i="19"/>
  <c r="P13" i="19"/>
  <c r="P14" i="19"/>
  <c r="P15" i="19"/>
  <c r="P16" i="19"/>
  <c r="P17" i="19"/>
  <c r="P18" i="19"/>
  <c r="P19" i="19"/>
  <c r="N20" i="19"/>
  <c r="M20" i="19"/>
  <c r="K20" i="19"/>
  <c r="J20" i="19"/>
  <c r="H20" i="19"/>
  <c r="G20" i="19"/>
  <c r="Q20" i="19"/>
  <c r="P20" i="19"/>
  <c r="P2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YESSICA MILENA PALENCIA PEREZ</author>
  </authors>
  <commentList>
    <comment ref="M15" authorId="0" shapeId="0" xr:uid="{00000000-0006-0000-0500-000001000000}">
      <text>
        <r>
          <rPr>
            <b/>
            <sz val="9"/>
            <color indexed="81"/>
            <rFont val="Tahoma"/>
            <charset val="1"/>
          </rPr>
          <t>YESSICA MILENA PALENCIA PEREZ:</t>
        </r>
        <r>
          <rPr>
            <sz val="9"/>
            <color indexed="81"/>
            <rFont val="Tahoma"/>
            <charset val="1"/>
          </rPr>
          <t xml:space="preserve">
Cofinanciado 
UV-UPN-16-2</t>
        </r>
      </text>
    </comment>
    <comment ref="M63" authorId="0" shapeId="0" xr:uid="{00000000-0006-0000-0500-000002000000}">
      <text>
        <r>
          <rPr>
            <b/>
            <sz val="9"/>
            <color indexed="81"/>
            <rFont val="Tahoma"/>
            <charset val="1"/>
          </rPr>
          <t>YESSICA MILENA PALENCIA PEREZ:</t>
        </r>
        <r>
          <rPr>
            <sz val="9"/>
            <color indexed="81"/>
            <rFont val="Tahoma"/>
            <charset val="1"/>
          </rPr>
          <t xml:space="preserve">
Cofinanciado 
UIB-UPN-2017</t>
        </r>
      </text>
    </comment>
    <comment ref="M66" authorId="0" shapeId="0" xr:uid="{00000000-0006-0000-0500-000003000000}">
      <text>
        <r>
          <rPr>
            <b/>
            <sz val="9"/>
            <color indexed="81"/>
            <rFont val="Tahoma"/>
            <charset val="1"/>
          </rPr>
          <t>YESSICA MILENA PALENCIA PEREZ:</t>
        </r>
        <r>
          <rPr>
            <sz val="9"/>
            <color indexed="81"/>
            <rFont val="Tahoma"/>
            <charset val="1"/>
          </rPr>
          <t xml:space="preserve">
Cofinanciado 
ROSES-UPN-21</t>
        </r>
      </text>
    </comment>
    <comment ref="M87" authorId="0" shapeId="0" xr:uid="{00000000-0006-0000-0500-000004000000}">
      <text>
        <r>
          <rPr>
            <b/>
            <sz val="9"/>
            <color indexed="81"/>
            <rFont val="Tahoma"/>
            <charset val="1"/>
          </rPr>
          <t>YESSICA MILENA PALENCIA PEREZ:</t>
        </r>
        <r>
          <rPr>
            <sz val="9"/>
            <color indexed="81"/>
            <rFont val="Tahoma"/>
            <charset val="1"/>
          </rPr>
          <t xml:space="preserve">
Cofinanciado 
UV-UPN-16-2</t>
        </r>
      </text>
    </comment>
  </commentList>
</comments>
</file>

<file path=xl/sharedStrings.xml><?xml version="1.0" encoding="utf-8"?>
<sst xmlns="http://schemas.openxmlformats.org/spreadsheetml/2006/main" count="1693" uniqueCount="782">
  <si>
    <t>CONSEJO NACIONAL DE ACREDITACIÓN</t>
  </si>
  <si>
    <t>PROCESO DE ACREDITACIÓN DE PROGRAMAS</t>
  </si>
  <si>
    <t>CUADRO No. 1. PROGRAMA: IDENTIFICACIÓN Y TRAYECTORIA</t>
  </si>
  <si>
    <t>FECHA DILIGENCIAMIENTO:</t>
  </si>
  <si>
    <t>INFORMACIÓN DE LA INSTITUCIÓN</t>
  </si>
  <si>
    <t>Institución:</t>
  </si>
  <si>
    <t>UNIVERSIDAD PEDAGOGICA NACIONAL</t>
  </si>
  <si>
    <t>Carácter Académico:</t>
  </si>
  <si>
    <t>Ciudad:</t>
  </si>
  <si>
    <t>BOGOTÁ D.C.</t>
  </si>
  <si>
    <t>INFORMACIÓN DEL PROGRAMA</t>
  </si>
  <si>
    <t>Nombre del Programa:</t>
  </si>
  <si>
    <t>LICENCIATURA EN QUÍMICA</t>
  </si>
  <si>
    <t>Unidad Académica a la que esta adscrito el Programa</t>
  </si>
  <si>
    <t>DEPARTAMENTO DE QUÍMICA</t>
  </si>
  <si>
    <t>Año de Creación del Programa:</t>
  </si>
  <si>
    <t>Acreditación o Reacreditación:</t>
  </si>
  <si>
    <t>A:</t>
  </si>
  <si>
    <t>R:</t>
  </si>
  <si>
    <t>No. Semestres del Programa:</t>
  </si>
  <si>
    <t>Resolución Registro Calificado:</t>
  </si>
  <si>
    <t>Nº de créditos que establece el plan curricular:</t>
  </si>
  <si>
    <t>Resolución de Acreditación:</t>
  </si>
  <si>
    <t>Nº Promociones:</t>
  </si>
  <si>
    <t>Fecha de la última Acreditación:</t>
  </si>
  <si>
    <t>Nº de Egresados:</t>
  </si>
  <si>
    <t>Vigencia de la última acreditación</t>
  </si>
  <si>
    <t>Extensiones del Programa (para efecto de la Reacreditación):</t>
  </si>
  <si>
    <t>Ampliacion de Cobertura Programa (para efecto de la Reacreditación):</t>
  </si>
  <si>
    <t>Extensiones del Programa</t>
  </si>
  <si>
    <t>Lugar</t>
  </si>
  <si>
    <t>Fecha de creación</t>
  </si>
  <si>
    <t>Registro calificado</t>
  </si>
  <si>
    <t>CUADRO No. 2. ESTUDIANTES: MATRICULADOS, EGRESADOS, DESERCIÓN Y MOVILIDAD</t>
  </si>
  <si>
    <t>Año (1)</t>
  </si>
  <si>
    <t>Período</t>
  </si>
  <si>
    <t>Estudiantes
Inscritos</t>
  </si>
  <si>
    <t>Admitidos</t>
  </si>
  <si>
    <t>Estudiantes matriculados</t>
  </si>
  <si>
    <t>Primiparos</t>
  </si>
  <si>
    <t>Egresados (2)</t>
  </si>
  <si>
    <t>Graduados (3)</t>
  </si>
  <si>
    <t>Retirados</t>
  </si>
  <si>
    <t>(%) Tasa de derseción SPADIES (4)</t>
  </si>
  <si>
    <t>(%) Culminan Carrera (5)</t>
  </si>
  <si>
    <t>No. de estudiantes en otras IES  Nacionales (6)</t>
  </si>
  <si>
    <t>No. de estudiantes en otras IES  Internaiconales (6)</t>
  </si>
  <si>
    <t>No. de estudiantes visitantes nacionales</t>
  </si>
  <si>
    <t>No. de estudiantes visitantes Internacionales</t>
  </si>
  <si>
    <t>1</t>
  </si>
  <si>
    <t>5.73%</t>
  </si>
  <si>
    <t>2</t>
  </si>
  <si>
    <t>8.76%</t>
  </si>
  <si>
    <t>6.94%</t>
  </si>
  <si>
    <t>6.36%</t>
  </si>
  <si>
    <t>8.36%</t>
  </si>
  <si>
    <t>9.12%</t>
  </si>
  <si>
    <t>11.38%</t>
  </si>
  <si>
    <t>7.42%</t>
  </si>
  <si>
    <t>12.95%</t>
  </si>
  <si>
    <t>Promedio</t>
  </si>
  <si>
    <t xml:space="preserve">1. </t>
  </si>
  <si>
    <t>Últimos cinco (5) años</t>
  </si>
  <si>
    <t xml:space="preserve">2. </t>
  </si>
  <si>
    <t xml:space="preserve">Egresado: persona natural que ha cursado y aprobado satisfactoriamente la totalidad del plan de estudios reglamentado para un programa o carrera, pero que aún no ha recibido el título académico. </t>
  </si>
  <si>
    <t>3.</t>
  </si>
  <si>
    <t>Graduados: Persona que obtiene el titulo de grado. Son los estudiantes que han cursado y aprobado en su totalidad el plan de estudios de un programa académico y pasan a cumplir con otros requisitos exigidos por la institución para otorgar el título. (SNIES)</t>
  </si>
  <si>
    <t>4.</t>
  </si>
  <si>
    <t>Tasa de deserción:Indica el número de estudiantes que abandona la universidad en dos o más períodos académicos consecutivos, del programa académico en que se matriculó. Este abandono por parte del estudiante puede ser de la institución de educación superior e inclusive, del sistema educativo (Glosario SNIES) 
Otra forma de calcular la deserción sin hacerlo por cohorte es: (Número de estudientes retirados en el periodo / Número de estudiantes matriculados en el periodo)*100.</t>
  </si>
  <si>
    <t>5.</t>
  </si>
  <si>
    <t>Se refiere a: estudiantes matriculados / graduados, o en su defecto, explique la forma que la universidad utiliza para determinarlo.</t>
  </si>
  <si>
    <t xml:space="preserve">6. </t>
  </si>
  <si>
    <t>En programas formales de intercambio</t>
  </si>
  <si>
    <t xml:space="preserve">7. </t>
  </si>
  <si>
    <t xml:space="preserve">  Nota: Registre la tasa de deserción que se ha reportado al SPADIES. En caso de no utilizar la misma fórmula, describa y argumente la formula utilizada y presente la tasa de deserción respectiva</t>
  </si>
  <si>
    <t xml:space="preserve">CONSEJO NACIONAL DE ACREDITACIÓN  </t>
  </si>
  <si>
    <t>CUADRO No. 3. PROFESORES DEDICADOS PRINCIPALMENTE AL PROGRAMA: NIVEL DE FORMACIÓN</t>
  </si>
  <si>
    <t>Dedicación (2)</t>
  </si>
  <si>
    <t>Total</t>
  </si>
  <si>
    <t>Nivel de formación (contabilizar solo el mayor nivel de grado)</t>
  </si>
  <si>
    <t>Doctores</t>
  </si>
  <si>
    <t>Magísteres</t>
  </si>
  <si>
    <t>Especialistas</t>
  </si>
  <si>
    <t>Profesionales</t>
  </si>
  <si>
    <t>Tecnólogos</t>
  </si>
  <si>
    <t>Técnicos</t>
  </si>
  <si>
    <t>Tiempo Completo</t>
  </si>
  <si>
    <t>Medio tiempo</t>
  </si>
  <si>
    <t>Cátedra</t>
  </si>
  <si>
    <t xml:space="preserve">                                     </t>
  </si>
  <si>
    <t xml:space="preserve"> PROFESORES - DEDICACIÓN: Hace referencia al tiempo de trabajo que el profesor consagra a la institución. Se consideran los siguientes:  </t>
  </si>
  <si>
    <t xml:space="preserve">a) </t>
  </si>
  <si>
    <t>PROFESOR DE TIEMPO COMPLETO: Dedica la totalidad de la jornada laboral, de cuarenta horas semanales, al servicio de la institución.</t>
  </si>
  <si>
    <t>b)</t>
  </si>
  <si>
    <t>PROFESOR DE TIEMPO PARCIAL: Dedica entre quince y veintiocho horas semanales.</t>
  </si>
  <si>
    <t>c)</t>
  </si>
  <si>
    <t>PROFESOR DE CÁTEDRA: Se encuentra vinculado a la institución por lo menos diez horas semanales dedicadas específicamente a la cátedra o formación.</t>
  </si>
  <si>
    <t xml:space="preserve">CUADRO No. 4. IDENTIFICACIÓN DE LOS PROFESORES DEL PROGRAMA EN EL PERÍODO ACADÉMICO EN EL QUE SE CULMINÓ LA AUTOEVALUACIÓN </t>
  </si>
  <si>
    <t>No.</t>
  </si>
  <si>
    <t>Nombres</t>
  </si>
  <si>
    <t>Apellidos</t>
  </si>
  <si>
    <t>Documento de Identidad</t>
  </si>
  <si>
    <t>Nivel académico (nivel máximo de titulación)</t>
  </si>
  <si>
    <r>
      <t>Área del conocimiento (</t>
    </r>
    <r>
      <rPr>
        <b/>
        <sz val="8"/>
        <rFont val="Century Gothic"/>
        <family val="2"/>
      </rPr>
      <t>Agronomía Veterinaria y afines,  Bellas Artes, Ciencias de la Educación , Ciencias de la Salud, Ciencias Sociales y Humanas , Economía, Administración, Contaduría y afines, Ingeniería, Arquitectura, Urbanismo y afines y Matemáticas y Ciencias Naturales</t>
    </r>
    <r>
      <rPr>
        <b/>
        <sz val="10"/>
        <rFont val="Century Gothic"/>
        <family val="2"/>
      </rPr>
      <t>)</t>
    </r>
  </si>
  <si>
    <t>Título Obtenido</t>
  </si>
  <si>
    <t>Institución en la que obtuvo el grado en el máximo nivel de formación</t>
  </si>
  <si>
    <t>Dedicación</t>
  </si>
  <si>
    <t>Categoria del Profesor en la IES</t>
  </si>
  <si>
    <t xml:space="preserve">Categoria del Profesor como Investigador en Minciencias Opciones: Ninguna, Junior, Asociado, Senior </t>
  </si>
  <si>
    <t>Total horas semanales</t>
  </si>
  <si>
    <t>Horas dedicación docencia</t>
  </si>
  <si>
    <t>Horas dedicación investigación</t>
  </si>
  <si>
    <t>Horas dedicación extensión</t>
  </si>
  <si>
    <t>Horas dedicación gestión</t>
  </si>
  <si>
    <t>% de la labor académica asignada al programa</t>
  </si>
  <si>
    <t>Forma de contratación</t>
  </si>
  <si>
    <t>Tipo de Documento</t>
  </si>
  <si>
    <t>Número</t>
  </si>
  <si>
    <t>ALFONSO</t>
  </si>
  <si>
    <t>CLAVIJO DIAZ</t>
  </si>
  <si>
    <t>CC</t>
  </si>
  <si>
    <t>Maestría</t>
  </si>
  <si>
    <t>Matemáticas y Ciencias Naturales</t>
  </si>
  <si>
    <t>MAGISTER SCIENTIAE (ESPECIALIDAD QUIMICA)</t>
  </si>
  <si>
    <t>UNIVERSIDAD NACIONAL DE COLOMBIA</t>
  </si>
  <si>
    <t>HORA CATEDRA</t>
  </si>
  <si>
    <t>Titular</t>
  </si>
  <si>
    <t>Catedrático</t>
  </si>
  <si>
    <t>BLANCA FLORINDA</t>
  </si>
  <si>
    <t>RODRIGUEZ HERNANDEZ</t>
  </si>
  <si>
    <t>Ciencias Sociales y Humanas</t>
  </si>
  <si>
    <t>MAGISTER EN MODELOS DE ENSEÑANZA PROBLEMICA</t>
  </si>
  <si>
    <t>UNIVERSIDAD INCCA DE COLOMBIA</t>
  </si>
  <si>
    <t>Asistente</t>
  </si>
  <si>
    <t>BLANCA NUBIA</t>
  </si>
  <si>
    <t>CRUZ RODRIGUEZ</t>
  </si>
  <si>
    <t>Especialización</t>
  </si>
  <si>
    <t>Ciencias de la Educación</t>
  </si>
  <si>
    <t>ESPECIALIZACION  EN EDUCACION Y ORIENTACION SEXUAL</t>
  </si>
  <si>
    <t>UNIVERSIDAD MANUELA BELTRAN</t>
  </si>
  <si>
    <t>CARLOS HERNAN</t>
  </si>
  <si>
    <t>VALENCIA GUZMAN</t>
  </si>
  <si>
    <t>MAGISTER EN EDUCACION</t>
  </si>
  <si>
    <t>TIEMPO COMPLETO</t>
  </si>
  <si>
    <t>Ocasional</t>
  </si>
  <si>
    <t>CECILIA CRISTINA</t>
  </si>
  <si>
    <t>ROBAYO MAYORGA</t>
  </si>
  <si>
    <t>MAGISTER EN DOCENCIA DE LAS MATEMATICAS</t>
  </si>
  <si>
    <t>DEISY</t>
  </si>
  <si>
    <t>BARACALDO GUZMAN</t>
  </si>
  <si>
    <t>Ingeniería, Arquitectura, Urbanismo y afines</t>
  </si>
  <si>
    <t>MAGISTER EN TECNOLOGIAS DE LA INFORMACION APLICADAS A LA EDUCACION</t>
  </si>
  <si>
    <t>DIANA CATALINA</t>
  </si>
  <si>
    <t>CARRION PEREZ</t>
  </si>
  <si>
    <t>MAGISTER EN DOCENCIA DE LA QUIMICA</t>
  </si>
  <si>
    <t>DIANA LINETH</t>
  </si>
  <si>
    <t>PARGA LOZANO</t>
  </si>
  <si>
    <t>Doctorado</t>
  </si>
  <si>
    <t>DOCTOR EN EDUCACION DE CIENCIAS Y MATEMATICAS</t>
  </si>
  <si>
    <t xml:space="preserve">UNIVERSIDADE ESTADUAL PAULISTA </t>
  </si>
  <si>
    <t>Docente Universitario</t>
  </si>
  <si>
    <t>DIEGO ALEXANDER</t>
  </si>
  <si>
    <t>BLANCO MARTINEZ</t>
  </si>
  <si>
    <t>MAGISTER EN CIENCIAS QUIMICA</t>
  </si>
  <si>
    <t>DIEGO FERNANDO</t>
  </si>
  <si>
    <t>QUIROGA PAEZ</t>
  </si>
  <si>
    <t>Universitario</t>
  </si>
  <si>
    <t>LICENCIADO EN ELECTRONICA</t>
  </si>
  <si>
    <t>DIEGO MAURICIO</t>
  </si>
  <si>
    <t>ACERO SOTO</t>
  </si>
  <si>
    <t>INGENIERO ELECTRONICO</t>
  </si>
  <si>
    <t>UNIVERSIDAD DISTRITAL FRANCISCO JOSE DE CALDAS</t>
  </si>
  <si>
    <t>Auxiliar</t>
  </si>
  <si>
    <t>DORA LUZ</t>
  </si>
  <si>
    <t>GOMEZ AGUILAR</t>
  </si>
  <si>
    <t>DOCTORA EN DESARROLLO SOSTENIBLE</t>
  </si>
  <si>
    <t>UNIVERSIDAD DE MANIZALES</t>
  </si>
  <si>
    <t>ELCY ROCIO</t>
  </si>
  <si>
    <t>CEDEÑO MEDINA</t>
  </si>
  <si>
    <t>INGENIERO  AGRICOLA</t>
  </si>
  <si>
    <t>UNIVERSIDAD  SURCOLOMBIANA</t>
  </si>
  <si>
    <t>ESTEFANIA</t>
  </si>
  <si>
    <t>NIEVES TORRES</t>
  </si>
  <si>
    <t>FIDEL ANTONIO</t>
  </si>
  <si>
    <t>CARDENAS SALGADO</t>
  </si>
  <si>
    <t>DOCTOR EN QUIMICA</t>
  </si>
  <si>
    <t xml:space="preserve">UNIVERSIDAD DE STRATHCLYDE </t>
  </si>
  <si>
    <t>JAIME AUGUSTO</t>
  </si>
  <si>
    <t>CASAS MATEUS</t>
  </si>
  <si>
    <t>DOCTOR EN EDUCACION</t>
  </si>
  <si>
    <t>Asociado</t>
  </si>
  <si>
    <t>JOHANNA ALEXANDRA</t>
  </si>
  <si>
    <t>BASTO SILVA</t>
  </si>
  <si>
    <t>MAGISTER EN DESARROLLO EDUCATIVO Y SOCIAL</t>
  </si>
  <si>
    <t>JOSE FRANCISCO</t>
  </si>
  <si>
    <t>MALAGON SANCHEZ</t>
  </si>
  <si>
    <t>MAGISTER EN DOCENCIA DE LA FISICA</t>
  </si>
  <si>
    <t>JULIE GESSELLE</t>
  </si>
  <si>
    <t>BENAVIDES MELO</t>
  </si>
  <si>
    <t>DOCTORA EN QUIMICA</t>
  </si>
  <si>
    <t>PONTIFICIA UNIVERSIDAD CATOLICA DE CHILE</t>
  </si>
  <si>
    <t>LEIDY GABRIELA</t>
  </si>
  <si>
    <t>ARIZA ARIZA</t>
  </si>
  <si>
    <t>DOUTORADO EM  EDUCACAO AMBIENTAL</t>
  </si>
  <si>
    <t>UNIVERSIDADE FEDERAL DO RIO GRANDE</t>
  </si>
  <si>
    <t>LEONARDO</t>
  </si>
  <si>
    <t>AVENDAÑO RONDON</t>
  </si>
  <si>
    <t>LICENCIADO EN EDUCACION BASICA CON ENFASIS EN CIENCIAS SOCIALES</t>
  </si>
  <si>
    <t>LILIANA ROCIO</t>
  </si>
  <si>
    <t>GUERRERO VILLALOBOS</t>
  </si>
  <si>
    <t>MAGISTER EN CIENCIAS - QUIMICA</t>
  </si>
  <si>
    <t>LINA MIREYA</t>
  </si>
  <si>
    <t>BELTRAN D'ALEMAN</t>
  </si>
  <si>
    <t>MAGISTRA EN SANEAMIENTO Y DESARROLLO AMBIENTAL</t>
  </si>
  <si>
    <t xml:space="preserve">PONTIFICIA UNIVERSIDAD JAVERIANA </t>
  </si>
  <si>
    <t>LUIS ENRIQUE</t>
  </si>
  <si>
    <t>CARO GOMEZ</t>
  </si>
  <si>
    <t>ESPECIALISTA EN PEDAGOGIA Y DOCENCIA UNIVERSITARIA</t>
  </si>
  <si>
    <t>UNIVERSIDAD LA GRAN COLOMBIA</t>
  </si>
  <si>
    <t>LUIS FERNANDO</t>
  </si>
  <si>
    <t>DIAZ BERNAL</t>
  </si>
  <si>
    <t>MARGARITA ROSA</t>
  </si>
  <si>
    <t>RENDON FERNANDEZ</t>
  </si>
  <si>
    <t>MARTHA</t>
  </si>
  <si>
    <t>ESPITIA AVILEZ</t>
  </si>
  <si>
    <t>ESPECIALISTA EN COMPUTACION PARA LA DOCENCIA</t>
  </si>
  <si>
    <t>CORPORACION UNIVERSITARIA ANTONIO NARIÑO</t>
  </si>
  <si>
    <t>MARTHA ALIX</t>
  </si>
  <si>
    <t>NOVOA GALEANO</t>
  </si>
  <si>
    <t>MARTHA ELIZABETH</t>
  </si>
  <si>
    <t>VILLARREAL HERNANDEZ</t>
  </si>
  <si>
    <t>MARTHA JANNETH</t>
  </si>
  <si>
    <t>SAAVEDRA ALEMAN</t>
  </si>
  <si>
    <t>NATALIA ANDREA</t>
  </si>
  <si>
    <t>DUARTE PINILLA</t>
  </si>
  <si>
    <t>ESCUELA COLOMBIANA DE INGENIERIA</t>
  </si>
  <si>
    <t>NOHORA MARLEN</t>
  </si>
  <si>
    <t>ARIAS VARGAS</t>
  </si>
  <si>
    <t xml:space="preserve">MAGISTER EN ENSEÑANZA DE CIENCIAS EXACTAS Y NATURALES </t>
  </si>
  <si>
    <t>PEDRO NEL</t>
  </si>
  <si>
    <t>ZAPATA CASTAÑEDA</t>
  </si>
  <si>
    <t xml:space="preserve">UNIVERSIDAD PEDAGOGICA NACIONAL </t>
  </si>
  <si>
    <t>RICARDO ANDRES</t>
  </si>
  <si>
    <t>FRANCO MORENO</t>
  </si>
  <si>
    <t xml:space="preserve">MAGISTER EN DOCENCIA DE LA QUIMICA  </t>
  </si>
  <si>
    <t>RODRIGO</t>
  </si>
  <si>
    <t>RODRIGUEZ CEPEDA</t>
  </si>
  <si>
    <t>ROYMAN</t>
  </si>
  <si>
    <t>PEREZ MIRANDA</t>
  </si>
  <si>
    <t>SANDRA</t>
  </si>
  <si>
    <t>SANDOVAL OSORIO</t>
  </si>
  <si>
    <t>MAGISTRA EN EDUCACION</t>
  </si>
  <si>
    <t>SANDRA XIMENA</t>
  </si>
  <si>
    <t>IBAÑEZ CORDOBA</t>
  </si>
  <si>
    <t>SONIA ESTHER</t>
  </si>
  <si>
    <t>TORRES GARZON</t>
  </si>
  <si>
    <t>SONIA STELLA</t>
  </si>
  <si>
    <t>MUÑOZ MIRANDA</t>
  </si>
  <si>
    <t>MAGISTER EN BIOLOGIA</t>
  </si>
  <si>
    <t>UNIVERSIDAD DE LOS ANDES</t>
  </si>
  <si>
    <t>VIVIANA PATRICIA</t>
  </si>
  <si>
    <t>RINCON GUTIERREZ</t>
  </si>
  <si>
    <t>MAGISTER EN CIENCIAS AMBIENTALES</t>
  </si>
  <si>
    <t>UNIVERSIDAD JORGE TADEO LOZANO</t>
  </si>
  <si>
    <t>WILLIAM FERNANDO</t>
  </si>
  <si>
    <t>ESTRADA GARCIA</t>
  </si>
  <si>
    <t>MAGISTER EN CIENCIAS - MATEMATICAS</t>
  </si>
  <si>
    <t>YAIR ALEXANDER</t>
  </si>
  <si>
    <t>PORRAS CONTRERAS</t>
  </si>
  <si>
    <t>79595263</t>
  </si>
  <si>
    <t>DOCTOR EN INNOVACION E INVESTIGACION DIDACTICA</t>
  </si>
  <si>
    <t>UNIVERSIDAD NACIONAL DE EDUCACION A DISTANCIA</t>
  </si>
  <si>
    <t>YESSICA VIVIANA</t>
  </si>
  <si>
    <t>BARRAGAN  ORJUELA</t>
  </si>
  <si>
    <t>MAGISTER EN DOCENCIA DE LAS CIENCIAS NATURALES</t>
  </si>
  <si>
    <t>YOLANDA</t>
  </si>
  <si>
    <t>LADINO OSPINA</t>
  </si>
  <si>
    <t xml:space="preserve">CONSEJO NACIONAL DE ACREDITACIÓN </t>
  </si>
  <si>
    <t>CUADRO No.5 PROFESORES VISITANTES AL PROGRAMA (1)</t>
  </si>
  <si>
    <t xml:space="preserve">No. </t>
  </si>
  <si>
    <t>Titulo Academico</t>
  </si>
  <si>
    <t>Entidad de origen</t>
  </si>
  <si>
    <t>Pais</t>
  </si>
  <si>
    <t>Actividades realizadas</t>
  </si>
  <si>
    <t>Fecha de Estadía
DD/MM/AA</t>
  </si>
  <si>
    <t>Duración estadía</t>
  </si>
  <si>
    <t xml:space="preserve">Duración  </t>
  </si>
  <si>
    <t>Cantidad</t>
  </si>
  <si>
    <t>Laisa María</t>
  </si>
  <si>
    <t xml:space="preserve">Freire Dos Santos </t>
  </si>
  <si>
    <t xml:space="preserve">Universidade Federal do Rio de Janeiro  </t>
  </si>
  <si>
    <t xml:space="preserve">Brasil </t>
  </si>
  <si>
    <t>I Encuentro de Semilleros de Investigación en Educación en Ciencias Naturales “Los semilleros como estrategia formativa en investigación de futuros profesores de ciencias”, con cargo al proyecto semillero de investigación DQU-001-S-15</t>
  </si>
  <si>
    <t>26 al 28 de mayo de 2016</t>
  </si>
  <si>
    <t>día</t>
  </si>
  <si>
    <t>3</t>
  </si>
  <si>
    <t xml:space="preserve">Vicente </t>
  </si>
  <si>
    <t xml:space="preserve">Talanquer </t>
  </si>
  <si>
    <t xml:space="preserve">Universidad de Arizona  </t>
  </si>
  <si>
    <t xml:space="preserve">Estados Unidos </t>
  </si>
  <si>
    <t>VII Congreso Internacional sobre Formación de Profesores de Ciencias, y la realización de: Conferencia central en el Congreso, Participación en panel de expertos del Congreso y Encuentro con estudiantes del Departamento de Química</t>
  </si>
  <si>
    <t>8  al 16 de octubre de 2016</t>
  </si>
  <si>
    <t>9</t>
  </si>
  <si>
    <t>Neusa María</t>
  </si>
  <si>
    <t>John Scheid</t>
  </si>
  <si>
    <t>Universidade Regional Integrada do Alto Uruguai e das Missões - URI</t>
  </si>
  <si>
    <t>VII Congreso Internacional sobre Formación de Profesores de Ciencias, y la realización de: Conferencia central en el Congreso, Participación en panel de expertos del Congreso, Realización de una conferencia abierta en la Facultad de Ciencia y Tecnología  y Reuniones con profesores del Departamento de Biología.</t>
  </si>
  <si>
    <t>4</t>
  </si>
  <si>
    <t xml:space="preserve">Jaqueline </t>
  </si>
  <si>
    <t>Ritter</t>
  </si>
  <si>
    <t>Universidade Federal do Rio Grande – FURG</t>
  </si>
  <si>
    <t>Brasil</t>
  </si>
  <si>
    <t>III Jornadas de Investigación de la Facultad de Ciencia y Tecnología, en las siguientes actividades: 1) Reunión en el marco del convenio de cooperación. 2) Conversatorio con profesores y estudiantes del Departamento de Química. 3) Conferencias en el marco de la Jornada de Investigación y 4) Conferencias en el marco del II Encuentro de Semilleros.</t>
  </si>
  <si>
    <t>22 al 27 de octubre de 2017</t>
  </si>
  <si>
    <t xml:space="preserve"> día</t>
  </si>
  <si>
    <t>5</t>
  </si>
  <si>
    <t xml:space="preserve">Gabriel Augusto </t>
  </si>
  <si>
    <t>Matharan</t>
  </si>
  <si>
    <t>Universidad Nacional del Litoral</t>
  </si>
  <si>
    <t xml:space="preserve">Argentina </t>
  </si>
  <si>
    <t>Encuentro de Semilleros de Investigación en Educación en Ciencias, Matemáticas y Tecnologías realizado en el marco del proyecto de investigación “DQU-014-S18- Semillero de Investigación en Educación, Pedagogía y Didáctica de la Química – DIDAGOKHEMIA”, en las siguientes actividades: 1) Conversatorio con estudiantes y profesores de la Licenciatura en Química.  2) Reunión con estudiantes y profesores de Grupos de investigación del Departamento de Química (programas de Licenciatura en Química y de Maestría en Docencia de la Química) para el intercambio y socialización de experiencias investigativas. 3) Conferencia inaugural del “IV Encuentro de Semilleros” y 4) Intervención en la actividad académica: “Aportes de la revista Boletín PPDQ en la sistematización y divulgación de experiencias de innovación en la práctica pedagógica y didáctica”</t>
  </si>
  <si>
    <t>8 al 12 de mayo de 2018</t>
  </si>
  <si>
    <t>dia</t>
  </si>
  <si>
    <t>6</t>
  </si>
  <si>
    <t xml:space="preserve">Washington Luiz </t>
  </si>
  <si>
    <t xml:space="preserve">Pacheco De Carvalho </t>
  </si>
  <si>
    <t xml:space="preserve">Universidade Estadual Paulista </t>
  </si>
  <si>
    <t>Congreso Nacional de Investigación en Educación en Ciencias y Tecnología (Educyt), en las siguientes actividades: 1) Conversatorio sobre “Formação de profesores e avaliação formativa” con los Grupos de Investigación de la Facultad de Ciencia y Tecnología. 2) Conferencia abierta a la comunidad sobre Formación de Profesores y Cuestiones Controvertidas y 3) Participación en Educyt con la conferencia “Como a Tecnologia tem sido utilizada para justificar a Educação em Ciências”</t>
  </si>
  <si>
    <t>20 al 25 de agosto de 2018</t>
  </si>
  <si>
    <t>7</t>
  </si>
  <si>
    <t xml:space="preserve">Marco </t>
  </si>
  <si>
    <t>Piccolino</t>
  </si>
  <si>
    <t xml:space="preserve">Universidad de Ferrara </t>
  </si>
  <si>
    <t>Italia</t>
  </si>
  <si>
    <t xml:space="preserve">Encuentro de Estudios Históricos para la Enseñanza de las Ciencias y de las primeras jornadas del Curso corto sobre Estudios Históricos en la Formación en Ciencias, con cargo al proyecto de investigación DQU 478-18 “Relaciones de Equivalencia y Construcción del Campo Fenomenológico: El caso de la electroquímica" </t>
  </si>
  <si>
    <t>1 al 6 de octubre de 2018</t>
  </si>
  <si>
    <t>8</t>
  </si>
  <si>
    <t xml:space="preserve">José Ramón
</t>
  </si>
  <si>
    <t xml:space="preserve">Bertomeu Sánchez 
</t>
  </si>
  <si>
    <t>Universidad de Valencia</t>
  </si>
  <si>
    <t>España</t>
  </si>
  <si>
    <t>Celebración de los 50 años del Departamento de Química de la UPN y de los 150 años de La Tabla Periódica, en las siguientes actividades: 1) Reunión con las directivas del Departamento de Química. 2)  Dictar el curso “El desarrollo de la tabla periódica y el lenguaje químico” dirigido a estudiantes y egresados de la Maestría en Docencia de la Química. 3) Conferencia inaugural de la celebración de los 50 años del Departamento de Química. 4) Reunión con los docentes del Departamento de Química. 5) Encuentro con grupos de investigación de la Facultad de Ciencia y Tecnología. 5). Charla sobre “Relación entre historia y didáctica de la química” dirigida a profesores y estudiantes de la Facultad de Ciencia y Tecnología. 6) Reunión con grupos de investigación del Departamento de Química. 7) Conferencia 100 años de la IUPAC</t>
  </si>
  <si>
    <t>3 al 14 de julio de 2019</t>
  </si>
  <si>
    <t>12</t>
  </si>
  <si>
    <t xml:space="preserve">Luigi Hawer </t>
  </si>
  <si>
    <t xml:space="preserve">Cuellar Fernández </t>
  </si>
  <si>
    <t>Universidad Católica de la Santísima Concepción</t>
  </si>
  <si>
    <t>Chile</t>
  </si>
  <si>
    <t xml:space="preserve">Visita académica en el marco del Convenio de Cooperación Académica, Científica y Cultural suscrito con la Universidad Católica de la Santísima Concepción y realización de las siguientes actividades: Intercambio de experiencias sobre inclusión, interculturalidad y   semilleros de investigación y con motivo de los 50 años del Departamento de Química, impartir la conferencia “La historia de la ciencia en la práctica del profesorado de química en ejercicio. Avances y Desafíos” y participar en el Conversatorio sobre la importancia de formarse como licenciado en química investigador hoy. </t>
  </si>
  <si>
    <t>28 al 30 de agosto de 2019</t>
  </si>
  <si>
    <t>10</t>
  </si>
  <si>
    <t>Rafael</t>
  </si>
  <si>
    <t xml:space="preserve">Tonatiuh Ramírez </t>
  </si>
  <si>
    <t xml:space="preserve">Universidad Pedagógica Nacional </t>
  </si>
  <si>
    <t xml:space="preserve">México </t>
  </si>
  <si>
    <t>Desarrollar el curso de verano  virtual “Éticas Ambientales y Perspectivas de la Sustentabilidad en el Marco de la Crisis” realizado de manera virtual en conjunto con las Universidades integrantes de la Red REDUCAR</t>
  </si>
  <si>
    <t>9 al 20 de noviembre de 2020</t>
  </si>
  <si>
    <t>11</t>
  </si>
  <si>
    <t xml:space="preserve">Armando </t>
  </si>
  <si>
    <t xml:space="preserve">Meixueiro Hernández </t>
  </si>
  <si>
    <t>Desarrollar el curso de verano virtual  “Éticas Ambientales y Perspectivas de la Sustentabilidad en el Marco de la Crisis” realizado de manera virtual en conjunto con las Universidades integrantes de la Red REDUCAR</t>
  </si>
  <si>
    <t>Curso de verano  “Éticas ambientales y perspectivas de la sustentabilidad en el marco de la crisis”  realizado de manera virtual en conjunto con   la  UPN (México),  institucións miembro de la Red Educativa Universitaria de Conocimiento y Acción Regional (Reducar)</t>
  </si>
  <si>
    <t>19 al 30 de abril de 2021</t>
  </si>
  <si>
    <t>13</t>
  </si>
  <si>
    <t>14</t>
  </si>
  <si>
    <t>Teresita de Jesús</t>
  </si>
  <si>
    <t>Maldonado</t>
  </si>
  <si>
    <t>15</t>
  </si>
  <si>
    <t>José</t>
  </si>
  <si>
    <t>Gutiérrez Pérez</t>
  </si>
  <si>
    <t xml:space="preserve"> Universidad de Granada</t>
  </si>
  <si>
    <t>IX Congreso Internacional sobre formación de profesores de ciencias ¿Cuál educación científica es deseable frente a los desafíos de nuestros contextos latinoamericanos? Implicaciones para la formación de profesores, participación con la conferencia: Alfabetización científico-ambiental basada en evidencias y Educación para la Sostenibilidad</t>
  </si>
  <si>
    <t>13 de octubre de 2021</t>
  </si>
  <si>
    <t>16</t>
  </si>
  <si>
    <t xml:space="preserve">Sônia Cristina </t>
  </si>
  <si>
    <t>Vermelho</t>
  </si>
  <si>
    <t>Universidad Federal do Rio de Janeiro</t>
  </si>
  <si>
    <t>IX Congreso Internacional sobre formación de profesores de ciencias ¿Cuál educación científica es deseable frente a los desafíos de nuestros contextos latinoamericanos? Implicaciones para la formación de profesores, participación con la conferencia: Educação em ciências e teoria crítica na pesquisa e extensão</t>
  </si>
  <si>
    <t>14 de octubre de 2021</t>
  </si>
  <si>
    <t>17</t>
  </si>
  <si>
    <t xml:space="preserve">Kira </t>
  </si>
  <si>
    <t>Padilla Martínez</t>
  </si>
  <si>
    <t>Universidad Nacional Autónoma de México</t>
  </si>
  <si>
    <t>México</t>
  </si>
  <si>
    <t>IX Congreso Internacional sobre formación de profesores de ciencias ¿Cuál educación científica es deseable frente a los desafíos de nuestros contextos latinoamericanos? Implicaciones para la formación de profesores, participación con la conferencia: La evolución de los modelos sobre PCK y la importancia de su uso en el análisis del pensamiento docente</t>
  </si>
  <si>
    <t>15 de octubre de 2021</t>
  </si>
  <si>
    <t>18</t>
  </si>
  <si>
    <t>Wellington</t>
  </si>
  <si>
    <t>Pereira de Queirós</t>
  </si>
  <si>
    <t xml:space="preserve">Universidade Federal de Mato Grosso do Sul </t>
  </si>
  <si>
    <t>Profesor Visitante el marco de los acuerdos de cooperación suscritos entre la Universidad Federal de Mato Grosso do Sul y la Universidad Pedagógica Nacional</t>
  </si>
  <si>
    <t>6 al 10 de diciembre de 2021</t>
  </si>
  <si>
    <t>19</t>
  </si>
  <si>
    <t xml:space="preserve">Bruno Rafael </t>
  </si>
  <si>
    <t xml:space="preserve">Costa Venâncio Da Silva </t>
  </si>
  <si>
    <t>Instituto Federal de Río Grande del Norte</t>
  </si>
  <si>
    <t>Adelantar diálogos académicos y evaluar estrategias y acciones colaborativas más amplias, en el marco del Acuerdo de cooperación suscrito entre las dos instituciones. Para ello, desarrollaron las siguientes actividades: 1. Reuniones y encuentros con: Directivas de la Universidad Pedagógica Nacional, Coordinadores de pregrado y maestría del Deparmento de Química; Líderes de los Grupos de Investigación del Departamento de Química y Oficina de Relaciones Interinsitucionales. 2. Participación en el lanzamiento de revistas indexadas en el marco de la Feria del Libro. 3. Apertura del curso de Portugués Brasilero para Extranjeros. 4.  Conferencia "Uso del software IRAMUTEQ para investigación educativa". Encuentro con Docentes y Directivos de la Facultad de Educación Física.</t>
  </si>
  <si>
    <t>25 al 29 de abril de 2022</t>
  </si>
  <si>
    <t>20</t>
  </si>
  <si>
    <t>Albino</t>
  </si>
  <si>
    <t xml:space="preserve">Oliveira Nunes </t>
  </si>
  <si>
    <t>21</t>
  </si>
  <si>
    <t>Samuel</t>
  </si>
  <si>
    <t xml:space="preserve">de Carvalho Lima </t>
  </si>
  <si>
    <r>
      <rPr>
        <b/>
        <sz val="12"/>
        <color rgb="FF000000"/>
        <rFont val="Century Gothic"/>
      </rPr>
      <t xml:space="preserve">CUADRO No. 6. INVESTIGACIÓN: GRUPOS DE INVESTIGACIÓN RELACIONADOS CON EL PROGRAMA </t>
    </r>
    <r>
      <rPr>
        <b/>
        <sz val="12"/>
        <color rgb="FFFF0000"/>
        <rFont val="Century Gothic"/>
      </rPr>
      <t>(Esta ficha se llenará para cada grupo.)</t>
    </r>
  </si>
  <si>
    <t xml:space="preserve">Nombre del Grupo y Código </t>
  </si>
  <si>
    <t>Clasificacion del Grupo en Minciencias</t>
  </si>
  <si>
    <t>No. Investigadores</t>
  </si>
  <si>
    <t>Total Productos</t>
  </si>
  <si>
    <t>No. Artículos</t>
  </si>
  <si>
    <t>No. Libros</t>
  </si>
  <si>
    <t>No. Otras public.</t>
  </si>
  <si>
    <t xml:space="preserve">No. Trabajos de grado </t>
  </si>
  <si>
    <t>No. Patentes</t>
  </si>
  <si>
    <t>No. Otros resultados</t>
  </si>
  <si>
    <t>Total Indexados</t>
  </si>
  <si>
    <t>RII</t>
  </si>
  <si>
    <t>RINI</t>
  </si>
  <si>
    <t>RNI</t>
  </si>
  <si>
    <t>RNNI</t>
  </si>
  <si>
    <t>Completos</t>
  </si>
  <si>
    <t>Capítulos</t>
  </si>
  <si>
    <t>Pregrado</t>
  </si>
  <si>
    <t>Maestria</t>
  </si>
  <si>
    <t xml:space="preserve">Alternativas para la Enseñanza de las Ciencias: ALTERNACIENCIAS - COL0066543 </t>
  </si>
  <si>
    <t>A1</t>
  </si>
  <si>
    <t>Líneas de investigación vigentes</t>
  </si>
  <si>
    <t>Proyectos de investigación vigentes</t>
  </si>
  <si>
    <t>Investigador principal</t>
  </si>
  <si>
    <t>Proyectos de investigación</t>
  </si>
  <si>
    <t>DIDACTICA DE LOS CONTENIDOS CURRICULARES EN QUIMICA, CONOCIMIENTO DIDACTICO DEL CONTENIDO CDC Y AMBIENTALIZACION CURRICULAR</t>
  </si>
  <si>
    <t>Análisis del contenido curricular y sus implicaciones en la educación química hoy, DQU-548-21.</t>
  </si>
  <si>
    <t>Diana Lineth Parga Lozano</t>
  </si>
  <si>
    <t>No. Proyectos</t>
  </si>
  <si>
    <t>Fuente de financiación ($)</t>
  </si>
  <si>
    <t>ENSEÑANZA DE LAS CIENCIAS CON ENFOQUE CTSA</t>
  </si>
  <si>
    <t>Propia</t>
  </si>
  <si>
    <t>Nacional</t>
  </si>
  <si>
    <t>Internacional</t>
  </si>
  <si>
    <t>LAS CIENCIAS DE LA COMPLEJIDAD Y EL AULA AVANCES DINAMICAS Y REALIDADES EN LAS CIENCIAS</t>
  </si>
  <si>
    <t>2016-2018</t>
  </si>
  <si>
    <t>1.</t>
  </si>
  <si>
    <t>Año en que inicia el proyecto</t>
  </si>
  <si>
    <t>Revista internacional indexada</t>
  </si>
  <si>
    <t>Revista internacional no indexada</t>
  </si>
  <si>
    <t>Revista nacional indexada</t>
  </si>
  <si>
    <t>Revista nacional no indexada</t>
  </si>
  <si>
    <t>Biología, Enseñanza y Realidades - COL0001019</t>
  </si>
  <si>
    <t>B</t>
  </si>
  <si>
    <t>COMPETENCIAS CIENTIFICAS INACTIVA</t>
  </si>
  <si>
    <t>CONOCIMIENTO PROFESIONAL DE LOS PROFESORES DE CIENCIAS NATURALES Y CONOCIMIENTO ESCOLAR ACTIVA</t>
  </si>
  <si>
    <t>CREENCIAS Y PENSAMIENTO DEL PROFESOR INACTIVA</t>
  </si>
  <si>
    <t>ENSENANZA DE LA BIOLOGIA FUSIONADA CON LA LINEA ENSENANZA DE LAS CIENCIAS NATURALES AMBIENTE Y CIUDADANIAS</t>
  </si>
  <si>
    <t>ENSENANZA DE LAS CIENCIAS NATURALES AMBIENTE Y CIUDADANIAS ACTIVA</t>
  </si>
  <si>
    <t>FORMACION INICIAL Y CONTINUA DE PROFESORES DE CIENCIAS NATURALES ACTIVA</t>
  </si>
  <si>
    <t>Didáctica y sus ciencias - COL0026449</t>
  </si>
  <si>
    <t>ALIMENTOMICA Y ENSENANZA DE LAS CIENCIAS</t>
  </si>
  <si>
    <t>BIOPROSPECCION EN LO EDUCATIVO</t>
  </si>
  <si>
    <t>ENSENANZA Y APRENDIZAJE DE CONCEPTOS BOTANICOS</t>
  </si>
  <si>
    <t>2017-2020</t>
  </si>
  <si>
    <t>ENSENANZA APRENDIZAJE DE CONCEPTOS QUIMICOS UNA PROPUESTA DE TRABAJO PRACTICO</t>
  </si>
  <si>
    <t>Semillero de investigación χημεία (Chiemeía) Student Chapter UPN-ACS sobre enseñanza-aprendizaje de la química y bioquímica en contexto, DQU-032-S-21</t>
  </si>
  <si>
    <t>Rodrigo Rodriguez Cepeda</t>
  </si>
  <si>
    <t>INCORPORACION DE LA EDUCACION AMBIENTAL AL CURRICULO DE CIENCIAS</t>
  </si>
  <si>
    <t>INTERDISCIPLINARIEDAD Y QUIMICA EN CONTEXTO UNA PERSPECTIVA EXPERIMENTAL EN LA DIDACTICA DE LA QUIMICA</t>
  </si>
  <si>
    <t>2021-2022</t>
  </si>
  <si>
    <t xml:space="preserve"> LA EVALUACION COMO UNA FORMA DE APRENDER EN CIENCIAS</t>
  </si>
  <si>
    <t>MODELOS DE ENSENANZA APRENDIZAJE DESDE LA QUIMICA DE LOS PRODUCTOS NATURALES</t>
  </si>
  <si>
    <t>Grupo interinstitucional Ciencia, acciones y creencias UPN -UV - COL0002484</t>
  </si>
  <si>
    <t>A</t>
  </si>
  <si>
    <t>ACCIONES DE MAESTROS DE CIENCIAS CREENCIAS ROLES METAS Y CONTEXTOS EN LA ENSENANZA Y EL APRENDIZAJE</t>
  </si>
  <si>
    <t>ELABORACION DE LOS CONCEPTOS CIENTIFICOS</t>
  </si>
  <si>
    <t>EPISTEMOLOGIA HISTORIA Y DESARROLLO CURRICULAR COSMOVISION EN LA ENSENANZA DE LAS CIENCIAS</t>
  </si>
  <si>
    <t>EVALUACION EN CIENCIAS</t>
  </si>
  <si>
    <t>LA RELACION ENTRE EL CONOCIMIENTO COMUN Y CONOCIMIENTO CIENTIFICO</t>
  </si>
  <si>
    <t>QUIMILUDI</t>
  </si>
  <si>
    <t>Química, Aprendizaje, Saberes en Aplicaciones Reales. QUASAR - COL0188395</t>
  </si>
  <si>
    <t>C</t>
  </si>
  <si>
    <t>INNOVACION EN LA CIENCIA QUIMICA Y SU APLICACION A LA PEDAGOGIA</t>
  </si>
  <si>
    <t>QUIMICA Y SUS APLICACIONES UNA MIRADA PEDAGOGICA</t>
  </si>
  <si>
    <t>Grupo de Química Computacional y Sustentabilidad - COL0058748</t>
  </si>
  <si>
    <t xml:space="preserve"> NATURALEZA DE LAS CIENCIAS Y SUSTENTABILIDAD AMBIENTAL</t>
  </si>
  <si>
    <t xml:space="preserve"> NATURALEZA DE LAS CIENCIAS Y DIVERSIDAD CULTURAL CON ENFOQUE DE GENERO</t>
  </si>
  <si>
    <t>QUIMICA TEORICA Y COMPUTACIONAL</t>
  </si>
  <si>
    <t>QUIMICA Y ENSENANZA QUYEN APLICACIONES DE LAS MEDIACIONES COMPUTACIONALES EN PROCESOS DE ENSENANZA Y APRENDIZAJE DE LA QUIMICA TEORICA</t>
  </si>
  <si>
    <t>CUADRO No. 7 PUBLICACIONES: REFERENCIAS BIBLIOGRÁFICAS  (1)</t>
  </si>
  <si>
    <t>Tipo (2)</t>
  </si>
  <si>
    <t>Autor (es)</t>
  </si>
  <si>
    <t>Año</t>
  </si>
  <si>
    <t>Publicación (referencia bibliográfica completa)</t>
  </si>
  <si>
    <t>CARDENAS SALGADO FIDEL ANTONIO</t>
  </si>
  <si>
    <t>22/10/2020</t>
  </si>
  <si>
    <t>ENFOQUE DE ENSEÑANZA Y ENFOQUES DE APRENDIZAJE: PERSPECTIVAS TEÓRICAS PROMISORIAS PARA EL DESARROLLO DE INVESTIGACIONES EN EDUCACIÓN EN CIENCIAS</t>
  </si>
  <si>
    <t>CASAS MATEUS JAIME AUGUSTO</t>
  </si>
  <si>
    <t>20/05/2021</t>
  </si>
  <si>
    <t>ESTILOS COGNITIVOS EN  LA  DIMENSIÓN  CIENTÍFICA  Y  APORTACIONES  A  ESTILOS  DE  ENSEÑANZA  EN  DOCENTES UNIVERSITARIOS DE QUÍMICA</t>
  </si>
  <si>
    <t>PARGA LOZANO DIANA LINETH</t>
  </si>
  <si>
    <t>21/10/2021</t>
  </si>
  <si>
    <t>CONHECIMENTO DIDÁTICO DO CONTEÚDO DE PROFESSORES DE CIÊNCIAS DA NATUREZA E MATEMÁTICA: ANÁLISE A PARTIR DOS DESENHOS CURRICULARES</t>
  </si>
  <si>
    <t>TEACHERS OF HIGHER EDUCATION: ANALYSIS OF BRAZILIAN PUBLICATIONS IN CHEMISTRY</t>
  </si>
  <si>
    <t>09/11/2017</t>
  </si>
  <si>
    <t>DIDÁCTICA AMBIENTAL Y CONOCIMIENTO DIDÁCTICO DEL CONTENIDO EN QUÍM</t>
  </si>
  <si>
    <t>RODRIGUEZ CEPEDA RODRIGO</t>
  </si>
  <si>
    <t>LOS MODELOSÂ Â DE APRENDIZAJEÂ Â DE KOLB, HONEY Y MUMFORD: IMPLICA PARA LA EDUCACIÓN EN CIENCIAS</t>
  </si>
  <si>
    <t>SANDOVAL OSORIO SANDRA</t>
  </si>
  <si>
    <t>CONSTITUCIÓN DE UN DOMINIO FENOMENOLÓGICO PARA LA ENSEÑANZA DE LAS CIENCIAS. IMPLICACIONES DESDE EL ESTUDIO DEL CASO DEL FENÓMENO VOLTAICO</t>
  </si>
  <si>
    <t>EL EFECTO VOLTA. UN CASO DE ESTUDIO SOBRE LA PRODUCCIÓN DE EFECTOS SENSIBLES Y LOS PROCESOS DE TEORIZACIÓN EN CIENCIAS</t>
  </si>
  <si>
    <t>LA ELECTROQUÍMICA: UN NUEVO ÁMBITO DE FENÓMENOS, LA EXPERIENCIA QUE SE CONSTRUYE Y LA SÍNTESIS TEÓRICA QUE SE PONE EN JUEGO</t>
  </si>
  <si>
    <t>LADINO OSPINA YOLANDA</t>
  </si>
  <si>
    <t>IMAGINARIOS DE LOS PROFESORES SOBRE EDUCACIÓN AMBIENTAL. REVISTA ENTRE MAESTR@S</t>
  </si>
  <si>
    <t>INCORPORACIÓN DE COMUNIDADES DE APRENDIZAJE EN LA EDUCACIÓN AMBIENTAL A TRAVÉS DE LA CONFORMACIÓN DE REDES JUVENILES EN LA ESCUELA. REVISTA ENTRE MAESTR@S</t>
  </si>
  <si>
    <t>¿CÓMO IMPLEMENTAN LA EDUCACIÓN AMBIENTAL EN SUS AULAS PROFESORES DE CENTROS EDUCATIVOS RURALES COLOMBIANOS? CONTEXTOS EDUCATIVOS</t>
  </si>
  <si>
    <t>Pat.</t>
  </si>
  <si>
    <t>CASTRO PINEDA LUIS ALBERTO</t>
  </si>
  <si>
    <t>DISEÑO INDUSTRI UN CASQUETE DE ESFERA PERFORADO</t>
  </si>
  <si>
    <t>Lb.</t>
  </si>
  <si>
    <t>RODRIGUEZ HERNANDEZ BLANCA FLORINDA</t>
  </si>
  <si>
    <t>EL CONOCIMIENTO DIDÁCTICO (CDC) EN QUÍMICA</t>
  </si>
  <si>
    <t>UMBARILA CASTIBLANCO XIMENA</t>
  </si>
  <si>
    <t>FUNDAMENTOS TEORICOS PARA EL DISEÑO Y DESARROLLO DE UNIDADES DIDAC</t>
  </si>
  <si>
    <t>LOS PROGRAMAS GUIA DE ACTIVIDADES Y LAS DIFICULTADES DE APRENDIZAJ</t>
  </si>
  <si>
    <t>DUARTE PINILLA NATALIA ANDREA</t>
  </si>
  <si>
    <t>JUSTIFICACIÓN DE UNA PROPUESTA REGULATORA PARA RADIODIFUSIÓN SONOR</t>
  </si>
  <si>
    <t>SOLER CONTRERAS MANUEL GULLERMO</t>
  </si>
  <si>
    <t>EL CONSTRUCTO ENFOQUES DE APRENDIZAJE: UN ANÁLISIS BIBLIOMÉTRICO</t>
  </si>
  <si>
    <t>EXPERIENCIA DE AULA BASADA EN LOS ENFOQUES DE APRENDIZAJE  ESTUDIA</t>
  </si>
  <si>
    <t>FRANCO MORENO RICARDO ANDRES</t>
  </si>
  <si>
    <t>LECTURAS EN DIDÁCTICA DE LA QUÍMICA</t>
  </si>
  <si>
    <t>ARIZA ARIZA LEIDY GABRIELA</t>
  </si>
  <si>
    <t>EL CONOCIMIENTO DIDACTICO DEL CONTENIDO (CDC) EN QUIMICA</t>
  </si>
  <si>
    <t>LA ENSEÑANZA Y EL APRENDIZAJE DE LA QUIMICA EN EL CONTEXTO DE UN C</t>
  </si>
  <si>
    <t>FORMACIÓN DE PROFESORES  Y CUESTIONES  SOCIOCIENTIFICAS</t>
  </si>
  <si>
    <t>AS SALAS VERDES E A FORMACAO DE EDUCADORES</t>
  </si>
  <si>
    <t>BARACALDO GUZMAN DEISY</t>
  </si>
  <si>
    <t xml:space="preserve">TECNOLOGY INTEGRATION FOR THE DEVELOPMENT OF ENGLISH TEACHERS </t>
  </si>
  <si>
    <t>BARRAGAN  ORJUELA YESSICA VIVIANA</t>
  </si>
  <si>
    <t>CONSTRUCCIÓN DE FENOMENOLOGÍAS Y PROCESOS DE FORMALIZACIÓN</t>
  </si>
  <si>
    <t>BLANCO MARTINEZ DIEGO ALEXANDER</t>
  </si>
  <si>
    <t>ADSORCIÓN SIMPLE Y COMPETITIVA DE IONES METÁLICOS ZINC Y CADMIO SO</t>
  </si>
  <si>
    <t>BIOINSPIRED POLYDOPAMIONE SYNTHESIS AND ITS ELECTROCHEMICAL CHARAC</t>
  </si>
  <si>
    <t>CINÉTICA DE ADSORCIÓN DE 2-NITROFENOL DESDE DISOLUCIÓN ACUOSA SOBR</t>
  </si>
  <si>
    <t>Lb</t>
  </si>
  <si>
    <t>DESERCIÓN ESTUDIANTIL. UNA INVESTIGACIÓN DE COHORTE EN EL PROGRAMA</t>
  </si>
  <si>
    <t>DETERMINACIÓN DE LA ENTALPÍA DE INMERSIÓN DE CARBÓN ACTIVADO EN SO</t>
  </si>
  <si>
    <t>OBTENCIÓN DE CARBONES ACTIVOS A PARTIR DE SEMILLAS DE EUCALIPTO, P</t>
  </si>
  <si>
    <t>PRODUCTIONS OF SUNFLOWER OIL BIODIESEL AND COOKING OIL THROGH HETE</t>
  </si>
  <si>
    <t>CARACTERIZACIÓN DEL ENFOQUE DE APRENDIZAJE EN ESTUDIANTES QUE CURS</t>
  </si>
  <si>
    <t xml:space="preserve">CARACTERIZACIÓN DEL ENFOQUE DE ENSEÑANZA EN DOCENTES QUE ORIENTAN </t>
  </si>
  <si>
    <t>DESERCIÓN ESTUDIANTIL: UN ESTUDIO DE COHORTE EN EL PROGRAMA DE LIC</t>
  </si>
  <si>
    <t xml:space="preserve"> ESTILOS COGNITIVOS Y DE ENSEÑANZA: INTERACCIONES Y ESTUDIO DE VAR</t>
  </si>
  <si>
    <t>ACTITUDES HACIA LA CIENCIA EN BACHILLERES DE COLEGIOS DISTRITALES</t>
  </si>
  <si>
    <t>GASTRONOMÍA MOLECULAR: UNA OPORTUNIDAD PARA EL APRENDIZAJE DE LA Q</t>
  </si>
  <si>
    <t>LABORATORIO DE QUÍMICA BAJO CONTEXTO: INSUMO PARA EL DESARROLLO DE</t>
  </si>
  <si>
    <t>A PESQUISA SOBRE AMBIENTALIZAÇÃO CURRILULAR</t>
  </si>
  <si>
    <t>APORTES INVESTIGACIÓN PARA LA ENSEÑANZA DE LAS CIENCIAS Y EL CONOC</t>
  </si>
  <si>
    <t>CONHECIMENTO DIDÁTICO DO CONTEÚDO SOBRE A QUÍMICA VERDE: O CASO DO</t>
  </si>
  <si>
    <t>CONTEÚDOS AMBIENTAIS NO ENSISO DE QUÍMICA: ANÁLISE DOS CURRÍCULOS,</t>
  </si>
  <si>
    <t>EL CONOCIMIENTO DIDÁCTICO DEL CONTENIDO (CDC) EN QUÍMICA</t>
  </si>
  <si>
    <t>ENSEÑANZA DE LA QUÍMICA DESDE CONTENIDOS CONTEXTUALIZADOS</t>
  </si>
  <si>
    <t>INVESTIGACIONES EN COLOMBIA SOBRE DE TEXTO DE QUÍMICA: ANÁLISIS DO</t>
  </si>
  <si>
    <t xml:space="preserve">LAS CONTROVERSIAS SOCIOCIENTÍFICAS EN LOS CONTENIDOS DE ENSEÑANZA </t>
  </si>
  <si>
    <t>PORRAS CONTRERAS YAIR ALEXANDER</t>
  </si>
  <si>
    <t>DESARROLLO DE LA HABILIDAD ARGUMENTATIVA EN ESTUDIANTES DE EDUCACI</t>
  </si>
  <si>
    <t>EL DOPAJE DEPORTIVO COMO CUESTIÓN SOCIALMENTE VIVA: UNA REVISIÓN B</t>
  </si>
  <si>
    <t>IDENTIDAD AMBIENTAL: MÚLTIPLES PERSPECTIVAS</t>
  </si>
  <si>
    <t xml:space="preserve">REPRESENTACIONES SOCIALES SOBRE LA CRISIS AMBIENTAL DE PROFESORES </t>
  </si>
  <si>
    <t>APRENDIZAJE DE CONCEPTOS QUÍMICOS: UNA VISIÓN DESDE LOS TRABAJOS P</t>
  </si>
  <si>
    <t>SAAVEDRA ALEMAN MARTHA JANNETH</t>
  </si>
  <si>
    <t xml:space="preserve"> ¿HACIA DÓNDE DEBE DIRIGIRSE LA ENSEÑANZA DE LA CIENCIA DE MATERIA</t>
  </si>
  <si>
    <t>ZAPATA CASTAÑEDA PEDRO NEL</t>
  </si>
  <si>
    <t>EL COMPROMISO ACADÉMICO Y SOCIAL A TRAVÉS DE LA INVESTIGACIÓN E IN</t>
  </si>
  <si>
    <t>O. Pub.</t>
  </si>
  <si>
    <t>QUIROGA PAEZ DIEGO FERNANDO</t>
  </si>
  <si>
    <t>REDES TEMÁTICAS INVESTIGATIVAS EN CUNDINAMARCA</t>
  </si>
  <si>
    <t>GEOLOCALIZACIÓN DE PROYECTOS DE INVESTIGACIÓN</t>
  </si>
  <si>
    <t>TECNOLOGÍAS NO CONVENCIONALES PARA LA REMOCIÓN DE PLOMO PRESENTE E</t>
  </si>
  <si>
    <t>BIOSORPTION OF PB(II) USING COFFEE PULP AS A SUSTAINABLE ALTERNATI</t>
  </si>
  <si>
    <t>CENTRO DE AUTOACCESO (CAA)</t>
  </si>
  <si>
    <t>USING COFFEE PULP AS BIO-ADSORBENT FOR THE REMOVAL OF MANGANESE (M)</t>
  </si>
  <si>
    <t>AS SALAS VERDES E A FORMACAO DE EDUCACIDORES (AS) AMBIENTAIS NO BR</t>
  </si>
  <si>
    <t>FORMACAO DE EDUCADORES</t>
  </si>
  <si>
    <t>C. Lb.</t>
  </si>
  <si>
    <t xml:space="preserve">POLÍTICAS PÚBLICAS, REDES E RODAS: CIRANDAR DE INVESTIGAÇÃO DESDE </t>
  </si>
  <si>
    <t>CONOCIMIENTO DIDÁCTICO</t>
  </si>
  <si>
    <t>GUERRERO VILLALOBOS LILIANA ROCIO</t>
  </si>
  <si>
    <t>COMPUTER-AIDED DESIGN, SYNTHESIS, AND CHARACTERIZATION OF MOLECULA</t>
  </si>
  <si>
    <t>PLATAFORMA PARA LA GESTIÓN DEL CONOCIMIENTO DE GRUPOS DE INVESTIG</t>
  </si>
  <si>
    <t>SUITE TECNOLÓGICA DEL PROGRAMA DE FORMACIÓN EN CIENCIA, TECNOLOGÍA</t>
  </si>
  <si>
    <t>BENAVIDES MELO JULIE GESSELLE</t>
  </si>
  <si>
    <t>REACTION OF TETRACYCLINE WITH BIOLOGICALLE RELEVANT CHLORAMINES</t>
  </si>
  <si>
    <t>TRANSPORTE VERDE Y CIUDAD SUSTENTABLE</t>
  </si>
  <si>
    <t>CABANZO CARREÑO CARLOS JAIRO</t>
  </si>
  <si>
    <t xml:space="preserve">PROPUESTA DE ACOMPAÑAMIENTO AL PROFESOR EN EL DESARROLLO Y CIERRE </t>
  </si>
  <si>
    <t>EXPERIENCIAS, REFLEXIONES Y ACCIONES DE DOCENTES EN LA COMUNIDAD E</t>
  </si>
  <si>
    <t>SCIENTOMETRICS E-RESARCHING</t>
  </si>
  <si>
    <t>EL EQUILIBRIO QUÍMICO DESDE UN AMBIENTE DE APRENDIZAJE POR INVESTI</t>
  </si>
  <si>
    <t>50 AÑOS DE INSTITUCIONALIZACIÓN DE LA LICENCIATURA EN QUÍMICA EN C</t>
  </si>
  <si>
    <t>EL ENFOQUE DE QUÍMICA VERDE EN LA INVESTIGACIÓN EN DIDÁCTICA DE LA</t>
  </si>
  <si>
    <t>25 AÑOS DE LA REVISTA TED: APORTES A LA CONSOLIDACIÓN DEL GRUPO DE</t>
  </si>
  <si>
    <t>LA FITORREMEDIACIÓN COMO ESTRATEGIA PARA REDUCIR IMPACTOS DEL MERC</t>
  </si>
  <si>
    <t>EL SEMILLERO-CLUB DE INVESTIGACIÓN SOBRE EDUCACIÓN EN QUÍMICA VERD</t>
  </si>
  <si>
    <t>EN SU PRIMER CUARTO DE SIGLO</t>
  </si>
  <si>
    <t>LA DIMENSIÓN INVESTIGATIVA EN LA FORMACIÓN INICIAL DE PROFESORES D</t>
  </si>
  <si>
    <t>INVESTIGACIÓN EN FORMACIÓN DE PROFESORES DE CIENCIAS EXPERIMENTALE</t>
  </si>
  <si>
    <t>LOS TRABAJOS PRÁCTICOS DE LABORATORIO EN LA ENSEÑANZA DE LAS CIENC</t>
  </si>
  <si>
    <t>ESTUDIO TEÓRICO DE ENDOCANABINOIDES ANÁLOGOS A ANANDAMIDA</t>
  </si>
  <si>
    <t>USE OF THE ORAC-PYROGALLOL RED/ORAC-FLUORESCEIN RATIO TO ASSESS TH</t>
  </si>
  <si>
    <t>NITRIC OXIDE OXIDATION MEDIATED BY SUBSTITUTED NICKRL PHTHLOCYANIN</t>
  </si>
  <si>
    <t>SANABRIA ROJAS QUIRA ALEJANDRA</t>
  </si>
  <si>
    <t xml:space="preserve">CARACTERIZACIÓN PRELIMINAR DEL SISTEMA COLOIDAL DIVULGADO POR LOS </t>
  </si>
  <si>
    <t>NADA ES COMO PARECE: LA TRANSFORMACIÓN DE MATERIALES</t>
  </si>
  <si>
    <t>2.</t>
  </si>
  <si>
    <t>Tipos:</t>
  </si>
  <si>
    <t>RIN</t>
  </si>
  <si>
    <t>Libro (con ISBN)</t>
  </si>
  <si>
    <t>Capítulo de libro (Libros con ISBN)</t>
  </si>
  <si>
    <t>Otras publicaciones (literatura gris y otros productos no certificados, normas basadas en los resultados de investigación y productos de divulgación ó popularización de resultados de investigación</t>
  </si>
  <si>
    <t>T. Grado</t>
  </si>
  <si>
    <t>Trabajos de grado - Finales a Tesis. Trabajos de grado que hacen parte de la culminación de estudios para optar un título de pregrado o posgrado</t>
  </si>
  <si>
    <t>Patentes y otros tipos de registro de propiedad intelectual</t>
  </si>
  <si>
    <t>O. Res.</t>
  </si>
  <si>
    <t>Otros resultados (paquetes tecnológicos, modelos de gestión empresarial, etc.)</t>
  </si>
  <si>
    <t>CUADRO No.8 EXTENSIÓN PROPIA DEL PROGRAMA: RESUMEN (1)</t>
  </si>
  <si>
    <t>No. Profesionales de Planta,Provisonales, Supernumerarios o Contratistas.</t>
  </si>
  <si>
    <t>-</t>
  </si>
  <si>
    <t>No. total de Profesores que trabajan en los proyectos.</t>
  </si>
  <si>
    <t>No. Consultores</t>
  </si>
  <si>
    <t>N/A</t>
  </si>
  <si>
    <t>CUADRO No. 8. EXTENSIÓN: PROGRAMAS, GRUPOS Y/Ó CENTROS (2)</t>
  </si>
  <si>
    <r>
      <t>Proyectos de extensión o Actividades</t>
    </r>
    <r>
      <rPr>
        <b/>
        <vertAlign val="superscript"/>
        <sz val="10"/>
        <rFont val="Century Gothic"/>
        <family val="2"/>
      </rPr>
      <t>2</t>
    </r>
  </si>
  <si>
    <t>Coordinador (es)</t>
  </si>
  <si>
    <t>Usuarios</t>
  </si>
  <si>
    <t>Proyectos de extensión</t>
  </si>
  <si>
    <t>10520. Programa de Formación Docente: Diseño curricular desde cuestiones Sociocientíficas, ambientales y contextuales</t>
  </si>
  <si>
    <t>68 docentes partícipes del Programa de Formación: Diseño curricular desde cuestiones Sociocientíficas ambientales y contextuales</t>
  </si>
  <si>
    <t>Año (3)</t>
  </si>
  <si>
    <t>11521. Diez cursos en gestión integral para el manejo de residuos sólidos y cambio climático - Localidad de Bosa</t>
  </si>
  <si>
    <t>Diego Fernando Campos Moreno</t>
  </si>
  <si>
    <t>300 ciudadanos y ciudadanas de la localidad de Bosa</t>
  </si>
  <si>
    <t>Extensión: son las actividades que realiza un programa académico con las cuales se proyecta y presta un servicio a algún sector de la comunidad. Puede ser realizada por un centro de extensión, un grupo de investigación ó a través de un profesor del programa (en este último caso debe citarse al programa)</t>
  </si>
  <si>
    <t>CUADRO No.9 CONVENIOS Y ALIANZAS ESTRATÉGICAS DEL PROGRAMA (1)</t>
  </si>
  <si>
    <t>CONVENIOS NACIONALES (ACTIVOS)</t>
  </si>
  <si>
    <t>Institución con la que se celebra el convenio</t>
  </si>
  <si>
    <t>Breve Objeto</t>
  </si>
  <si>
    <t>Logros y resultados concretos: movilidad, financiación de proyectos, publicaciones, etc.</t>
  </si>
  <si>
    <t>Vigencia</t>
  </si>
  <si>
    <t>Sistema Universitario Estatal SUE - Distrito Capital (Reconocimiento de créditos)</t>
  </si>
  <si>
    <t>Aunar esfuerzos para el reconocimiento de créditos académicos.</t>
  </si>
  <si>
    <t>Reconocimientos de créditos académicos</t>
  </si>
  <si>
    <t>Sistema Universitario Estatal SUE - Distrito Capital (Prácticas y Pasantías )</t>
  </si>
  <si>
    <t xml:space="preserve">Aunar esfuerzos para facilitar el desarrollo de prácticas y pasantías </t>
  </si>
  <si>
    <t>Desarrollo de prácticas pedagógicas.</t>
  </si>
  <si>
    <t xml:space="preserve">Universidad de Antioquia </t>
  </si>
  <si>
    <t>Aunar esfuerzos para la realización de las Olimpiadas de Química en la ciudad de Medellin.</t>
  </si>
  <si>
    <t>Participación en las olimpiadas de química.</t>
  </si>
  <si>
    <t xml:space="preserve">Sistema Universitario Estatal SUE - Distrito Capital </t>
  </si>
  <si>
    <t>Convenio marco para la cooperación académica,científica y cultural</t>
  </si>
  <si>
    <t>Movilidad estudiantil</t>
  </si>
  <si>
    <t>Universidad de Cundinamarca</t>
  </si>
  <si>
    <t>Universidad del Cauca</t>
  </si>
  <si>
    <t>Aunar esfuerzos para el desarrollo de movilidad estudiantil.</t>
  </si>
  <si>
    <t>Universidad del Valle</t>
  </si>
  <si>
    <t>Convenio marco para la cooperación académica, científica y cultural</t>
  </si>
  <si>
    <t>Movilidad docente y estudiantil</t>
  </si>
  <si>
    <t>CONVENIOS INTERNACIONALES (ACTIVOS)</t>
  </si>
  <si>
    <t>Universidad Federal de Paraná (Brasil)</t>
  </si>
  <si>
    <t>Movilidad docente e investigación</t>
  </si>
  <si>
    <t>Universidad Tecnológica Federal de Paraná (Brasil)</t>
  </si>
  <si>
    <t>Universidad Federal de Mato Grosso (Brasil)</t>
  </si>
  <si>
    <t>Universidad de Santa Cruz do Sul (Brasil)</t>
  </si>
  <si>
    <t xml:space="preserve">                    </t>
  </si>
  <si>
    <t>CUADRO No. 10 INNOVACIONES DEL PROGRAMA: TECNOLÓGICAS, METODOLÓGICAS Y/Ó SOCIALES (1)</t>
  </si>
  <si>
    <t>Profesor</t>
  </si>
  <si>
    <t>Innovación</t>
  </si>
  <si>
    <t>Beneficiario</t>
  </si>
  <si>
    <t>Aplicación ó uso efectivo</t>
  </si>
  <si>
    <t>Jaime Augusto Casas Mateus</t>
  </si>
  <si>
    <t>Videos de 'aula invertida' en el espacio académico de Métodos de Análisis Químico II. También empleo de simuladores para titulación potenciométrica de acceso gratuito. Laboratorios caseros sobre el tema del CO2 y su aplicación en cinética química para Teorías Químicas III. Finalmente, participación en los concursos: 'Mi elemento' (año 2020) y 'Mi experimento' (años 2021 y 2022) con edición de videos, para el concurso, organizado por la A.C.S. (American Chemical Society).</t>
  </si>
  <si>
    <t>Estudiantes de los espacios académicos 'Métodos de Análisis Químico II' y' Teorías Químicas III' y de cursos paralelos.</t>
  </si>
  <si>
    <t>Se enviaron videos de cómo funcionan algunos equipos robustos de química instrumental y en esta misma área se enviaron videos sobre temáticas propias de la química analítica instrumental. También se enseñó a emplear un simulador Curtipot(R) y para laboratorios caseros se les obsequió el 'kit de CO2' para una práctica a ser desarrollada en casa. Para los concursos de la A.C.S. se bonificó con nota a los grupos de estudiantes que participaron.</t>
  </si>
  <si>
    <t>2018, 2019, 2020, 2021, 2022 (primer semestre).</t>
  </si>
  <si>
    <t>Ricardo Andrés Franco Moreno</t>
  </si>
  <si>
    <t>Implementación del enfoque de química verde y energías alternativas para la sustentabilidad ambiental en la formación inicial de profesores de química, como una novedad tanto en el currículo de la formación de los licenciados (electiva Química Verde), como en espacios extracurriculares (Semillero de Investigación EDUQVERSA).</t>
  </si>
  <si>
    <t>Estudiantes de los ciclos de fundamentación y profundización del PLQ. Algunos estudiantes de otros programas de la Facultad de Ciencia y Tecnología también se han visto beneficiados.</t>
  </si>
  <si>
    <t>Divulgación y apropiación social de los 12 principios de la química verde a nivel teórico y práctico, a través de un curso electivo que se oferta desde 2015-2 y del Semillero de Investigación EDUQVERSA.</t>
  </si>
  <si>
    <t>Curso electivo Química verde y energías alternativas para profesores de ciencias: 2015-2 a 2022-1.
Semillero de Investigación EDUQVERSA:
2016-1 a 2022-1.</t>
  </si>
  <si>
    <t>Rodrigo Rodríguez Cepeda</t>
  </si>
  <si>
    <t>Desarrollo de una base de datos con compuestos alcaloides presentes en flores de la variedad amarillidacea, con posibilidades de ser utilizada en el tratamiento de enfermedades neurodegenerativas, e implementación de herramientas bioinformáticas para realizar pruebas in Silico</t>
  </si>
  <si>
    <t>Estudiantes de los espacios académicos de trabajo de grado, tesis y los registrados en el ciclo de profundización del programa</t>
  </si>
  <si>
    <t>Desde el punto de vista enseñanza, se utiliza para los cursos de sistemas bioquímicos, pero también se utiliza para realizar pruebas InSilico de compuestos bioactivos extraídos de productos naturales, para determinar su posible uso como medicamento o como aditivo alimentario.</t>
  </si>
  <si>
    <t>2019-2022</t>
  </si>
  <si>
    <t>Natalia Andrea Duarte Pinilla</t>
  </si>
  <si>
    <t>Desarrollo de Ambientes Virtuales de Aprendizaje como apoyo al proceso de enseñanza y aprendizaje de la Química para diferentes ciclos y poblaciones.                      https://pedagogicaedu-my.sharepoint.com/:x:/g/personal/nduarte_pedagogica_edu_co/EUY5jJEk6JFDiNr4gtYdQHkBROU-5IHgzPHQCpjghk-zqQ?e=eh1BzU</t>
  </si>
  <si>
    <t>Estudiantes de los espacios académicos de Informática Educativa I y II, así como la población a la cual están dirigidos cada AVA desarrollado.</t>
  </si>
  <si>
    <t>Los AVAS desarrollados pueden ser utilizados tanto por maestros como por estudiantes como un recurso novedoso e innovador dentro del aula. Fueron desarrollados bajo la metodología ADDIE y DESED. Están diseñados para ser aplicados bajo una metodología de enseñanza activa y constructivista donde el estudiante adquiere un rol activo dentro de la clase, potenciando de esta manera el trabajo colaborativo, pensamiento crítico, creatividad y las habilidades comunicativas, características propias de la cuarta revolución industrial.</t>
  </si>
  <si>
    <t>2020-2021</t>
  </si>
  <si>
    <t>Carlos Hernán Valencia</t>
  </si>
  <si>
    <t>Creación de laboratorios virtuales para teorías Físicas I, teorías Físicas II   y Teorías Físicas III.</t>
  </si>
  <si>
    <t>Estudiantes de los espacios académicos teorías Físicas I, teorías Físicas II   y Teorías Físicas III.</t>
  </si>
  <si>
    <t>La aplicación de los diferentes Software libre para poder usarlo en clase con los estudiantes, para así, acercarlos a los elementos, herramientas e instrumentos que se usan en los laboratorios de Física, y generar un aprendizaje significativo de los fenómenos naturales que se abordan en la clase de Teorías Físicas.</t>
  </si>
  <si>
    <t>2020 -2022</t>
  </si>
  <si>
    <t>Sandra Sandoval Osorio y otros (grupo EHCEC)</t>
  </si>
  <si>
    <t>Implementación de la enseñanza de las ciencias desde una perspectiva fenomenológica en diferentes espacios académicos y en particular la creación de dos aspectos electivos dirigido a los estudiantes de los programas de la facultad de ciencia y tecnología:  El experimento en la clase de ciencias y Construcción de pilas. Introducción a la electroquímica.</t>
  </si>
  <si>
    <t>Estudiantes de las licenciaturas de la facultad de ciencia y tecnología</t>
  </si>
  <si>
    <t>Desarrollo de miradas interdisciplinares de los fenómenos científicos trabajados</t>
  </si>
  <si>
    <t>Los cursos electivos se han ofertado semestralmente sin interrupción</t>
  </si>
  <si>
    <t>Diego Alexander Blanco Martínez</t>
  </si>
  <si>
    <t xml:space="preserve">Incorporación de algunos simuladores on-line para calorimetría, preparación de disoluciones tampón, curvas de valoración y datos cinéticos a través de los ambientes personales de aprendizaje. </t>
  </si>
  <si>
    <t>Estudiantes de los espacios académicos de sistemas fisicoquímicos I, métodos de análisis químico I y sistemas fisicoquímicos II</t>
  </si>
  <si>
    <t>Se diseñaron guías específicas para orientar el proceso de inmersión en los simuladores de acceso libre, analizando las limitaciones y aporte de estos recursos tecnológicos.</t>
  </si>
  <si>
    <t>Martha Elizabeth Villarreal Hernández</t>
  </si>
  <si>
    <t>Programación de prácticas de laboratorio en software de laboratorio virtual chemlab de modelscience, mediante la herramienta labwizard www.modelscience versión gratuita</t>
  </si>
  <si>
    <t>Estudiantes de Sistemas Inorgánicos I, Sistemas Inorgánicos II y Teorías Químicas II</t>
  </si>
  <si>
    <t>Talleres de programación usando la herramienta labwizard para que los estudiantes aprendieran a programar sus propias prácticas en el chemlab de modelscience para constrastar sus hipótesis y verificarán el manejo de variables apropiado para el funcionamiento del sistema reaccionante</t>
  </si>
  <si>
    <t>2020-1 a 2021-2</t>
  </si>
  <si>
    <t>CUADRO No.11 INMUEBLES DISPONIBLES, TIPO DE TENENCIA DE CADA INMUEBLE, USO Y AREA POR USO</t>
  </si>
  <si>
    <t>TENENCIA</t>
  </si>
  <si>
    <t xml:space="preserve">USO DE ESPACIOS                                       </t>
  </si>
  <si>
    <t>Propiedad</t>
  </si>
  <si>
    <t>Arriendo</t>
  </si>
  <si>
    <t>Comodato</t>
  </si>
  <si>
    <t>Otros</t>
  </si>
  <si>
    <t>TOTAL</t>
  </si>
  <si>
    <t xml:space="preserve">TOTAL </t>
  </si>
  <si>
    <t>Cantidad de Espacios</t>
  </si>
  <si>
    <r>
      <t xml:space="preserve">Metros </t>
    </r>
    <r>
      <rPr>
        <b/>
        <vertAlign val="superscript"/>
        <sz val="10"/>
        <rFont val="Century Gothic"/>
        <family val="2"/>
      </rPr>
      <t>2</t>
    </r>
  </si>
  <si>
    <t>Aulas de Clase</t>
  </si>
  <si>
    <t>Laboratorios</t>
  </si>
  <si>
    <t>Sala de Tutores</t>
  </si>
  <si>
    <t>Auditorios</t>
  </si>
  <si>
    <t>Bibliotecas</t>
  </si>
  <si>
    <t>Cómputo</t>
  </si>
  <si>
    <t>Oficinas</t>
  </si>
  <si>
    <t>Espacios Deportivos</t>
  </si>
  <si>
    <t>Cafeterías</t>
  </si>
  <si>
    <t>Zonas Recreación</t>
  </si>
  <si>
    <t>Servicios Sanitarios</t>
  </si>
  <si>
    <t>SUMA DE PUESTOS DE LAS AULAS DE CLASE</t>
  </si>
  <si>
    <t>SUMATORIA DE PUESTOS EN LOS LABORATORIOS</t>
  </si>
  <si>
    <t>PROMEDIO DE PUESTOS POR AULA DE CLASE</t>
  </si>
  <si>
    <t>*Sintesis</t>
  </si>
  <si>
    <t>*De manera sintética describa las instalaciones físicas de la institución, la política de adquisición de bienes muebles e inmuebles y las estrategias de mejoramiento y adecuaciones.</t>
  </si>
  <si>
    <t xml:space="preserve">La Universidad cuenta con cuatro instalaciones propias en la Calle 72, Valmaría, El Nogal y el Instituto Pedagógico Nacional. Adicionalmente cuenta con cuatro instalaciones en arriendo: el Centro de Lenguas, el Edificio Administrativo, la Escuela Maternal, Calle 57 Posgrados, y una en comodato ubicada en el Parque Nacional. 
La Universidad tiene otras edificaciones fuera de Bogotá que se usan para la realización de eventos administrativos y académicos, las instalaciones multipropósito Siete Cueros en Fusagasugá, San José en Villeta y dos casas en el condominio “Los Tulipanes” en Girardot.
De acuerdo a los estudios que se han realizado, así como las observaciones cotidianas que adelanta la Subdirección de Servicios Generales, se confirma que en estas construcciones no se presentan en el momento indicios de problemas estructurales graves que atenten contra la estabilidad de las mismas.
Durante la vigencia 2020-1, se adelantaron actividades de adecuación, renovación y mantenimiento de los espacios físicos universitarios de acuerdo al Plan de Mantenimiento de Infraestructura y Equipos.
Con el proyecto "Sostenimiento y adecuación de la infraestructura física", en el marco del programa "Desarrollo de nueva infraestructura física", plasmado en el PLAN DE DESARROLLO INSTITUCIONAL 2020-2024, se describe la necesidad de mejorar la infraestructura de la Universidad.
</t>
  </si>
  <si>
    <t xml:space="preserve">Cuadro Listado Profesores </t>
  </si>
  <si>
    <t>Área del conocimiento</t>
  </si>
  <si>
    <t>Tiempo</t>
  </si>
  <si>
    <t>Tipo de documento</t>
  </si>
  <si>
    <t xml:space="preserve"> - seleccione-</t>
  </si>
  <si>
    <t>Sin Nivel Académico Definido</t>
  </si>
  <si>
    <t>Educación</t>
  </si>
  <si>
    <t xml:space="preserve">
Tiempo completo</t>
  </si>
  <si>
    <t>Término indefinido</t>
  </si>
  <si>
    <t>Años</t>
  </si>
  <si>
    <t>Cédula</t>
  </si>
  <si>
    <t>Técnico Profesional</t>
  </si>
  <si>
    <t>Artes y Humanidades</t>
  </si>
  <si>
    <t xml:space="preserve">
Medio tiempo</t>
  </si>
  <si>
    <t>Término fijo</t>
  </si>
  <si>
    <t>Meses</t>
  </si>
  <si>
    <t>Extranjería</t>
  </si>
  <si>
    <t>Tecnológico</t>
  </si>
  <si>
    <t>Ciencias Sociales</t>
  </si>
  <si>
    <t xml:space="preserve">
Catedra</t>
  </si>
  <si>
    <t>Otra especificación</t>
  </si>
  <si>
    <t>Pasaporte</t>
  </si>
  <si>
    <t>Especialización Ténica Profesional</t>
  </si>
  <si>
    <t>Administración de Empresas y derecho</t>
  </si>
  <si>
    <t>Nit</t>
  </si>
  <si>
    <t>Especialización Tecnológica</t>
  </si>
  <si>
    <t>Ciencias Naturales, Matemáticas y Estadística</t>
  </si>
  <si>
    <t>Profesional Universitario</t>
  </si>
  <si>
    <t>Tecnologías de la Información y la Comunicación (TIC)</t>
  </si>
  <si>
    <t>Especialización Universitaria</t>
  </si>
  <si>
    <t>Ingeniería, Industria y Construcción</t>
  </si>
  <si>
    <t>Agricultura, Sivicultura, Pesca y Veterinaria</t>
  </si>
  <si>
    <t>Salud y Bienestar</t>
  </si>
  <si>
    <t>PostDoctorado</t>
  </si>
  <si>
    <t>Servicios</t>
  </si>
  <si>
    <t>Profesores Visitantes</t>
  </si>
  <si>
    <t>Horas</t>
  </si>
  <si>
    <t>Días</t>
  </si>
  <si>
    <t>Semanas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</si>
</sst>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 #,##0_ ;_ &quot;$&quot;\ * \-#,##0_ ;_ &quot;$&quot;\ * &quot;-&quot;_ ;_ @_ "/>
    <numFmt numFmtId="165" formatCode="_ &quot;$&quot;\ * #,##0.00_ ;_ &quot;$&quot;\ * \-#,##0.00_ ;_ &quot;$&quot;\ * &quot;-&quot;??_ ;_ @_ "/>
    <numFmt numFmtId="166" formatCode="&quot;$&quot;\ #,##0"/>
    <numFmt numFmtId="167" formatCode="_-&quot;$&quot;* #,##0_-;\-&quot;$&quot;* #,##0_-;_-&quot;$&quot;* &quot;-&quot;??_-;_-@_-"/>
    <numFmt numFmtId="168" formatCode="0.0%"/>
  </numFmts>
  <fonts count="32" x14ac:knownFonts="1">
    <font>
      <sz val="11"/>
      <name val="Century Gothic"/>
    </font>
    <font>
      <sz val="11"/>
      <name val="Century Gothic"/>
    </font>
    <font>
      <b/>
      <sz val="10"/>
      <name val="Century Gothic"/>
      <family val="2"/>
    </font>
    <font>
      <sz val="10"/>
      <name val="Century Gothic"/>
      <family val="2"/>
    </font>
    <font>
      <b/>
      <vertAlign val="superscript"/>
      <sz val="10"/>
      <name val="Century Gothic"/>
      <family val="2"/>
    </font>
    <font>
      <vertAlign val="superscript"/>
      <sz val="10"/>
      <name val="Century Gothic"/>
      <family val="2"/>
    </font>
    <font>
      <sz val="11"/>
      <name val="Century Gothic"/>
      <family val="2"/>
    </font>
    <font>
      <sz val="8"/>
      <name val="Century Gothic"/>
      <family val="2"/>
    </font>
    <font>
      <b/>
      <sz val="9"/>
      <name val="Century Gothic"/>
      <family val="2"/>
    </font>
    <font>
      <b/>
      <sz val="8"/>
      <name val="Century Gothic"/>
      <family val="2"/>
    </font>
    <font>
      <b/>
      <sz val="6"/>
      <name val="Century Gothic"/>
      <family val="2"/>
    </font>
    <font>
      <b/>
      <sz val="7"/>
      <name val="Century Gothic"/>
      <family val="2"/>
    </font>
    <font>
      <b/>
      <sz val="11"/>
      <name val="Century Gothic"/>
      <family val="2"/>
    </font>
    <font>
      <b/>
      <vertAlign val="superscript"/>
      <sz val="8"/>
      <name val="Century Gothic"/>
      <family val="2"/>
    </font>
    <font>
      <b/>
      <vertAlign val="superscript"/>
      <sz val="14"/>
      <name val="Century Gothic"/>
      <family val="2"/>
    </font>
    <font>
      <b/>
      <sz val="12"/>
      <name val="Century Gothic"/>
      <family val="2"/>
    </font>
    <font>
      <sz val="12"/>
      <name val="Century Gothic"/>
      <family val="2"/>
    </font>
    <font>
      <sz val="9"/>
      <name val="Century Gothic"/>
      <family val="2"/>
    </font>
    <font>
      <sz val="11"/>
      <name val="Century Gothic"/>
    </font>
    <font>
      <b/>
      <sz val="9"/>
      <color indexed="81"/>
      <name val="Tahoma"/>
      <charset val="1"/>
    </font>
    <font>
      <sz val="9"/>
      <color indexed="81"/>
      <name val="Tahoma"/>
      <charset val="1"/>
    </font>
    <font>
      <b/>
      <sz val="11"/>
      <color theme="1"/>
      <name val="Calibri"/>
      <family val="2"/>
      <scheme val="minor"/>
    </font>
    <font>
      <sz val="9"/>
      <color rgb="FF000000"/>
      <name val="Arial"/>
      <family val="2"/>
    </font>
    <font>
      <b/>
      <sz val="10"/>
      <color rgb="FF0070C0"/>
      <name val="Century Gothic"/>
      <family val="2"/>
    </font>
    <font>
      <sz val="8"/>
      <name val="Century Gothic"/>
    </font>
    <font>
      <b/>
      <sz val="8"/>
      <name val="Helvetica"/>
      <family val="2"/>
      <charset val="1"/>
    </font>
    <font>
      <sz val="8"/>
      <name val="Helvetica"/>
      <family val="2"/>
      <charset val="1"/>
    </font>
    <font>
      <sz val="8"/>
      <color rgb="FF000000"/>
      <name val="Helvetica"/>
      <family val="2"/>
      <charset val="1"/>
    </font>
    <font>
      <sz val="10"/>
      <name val="Century Gothic"/>
    </font>
    <font>
      <b/>
      <sz val="12"/>
      <color rgb="FF000000"/>
      <name val="Century Gothic"/>
    </font>
    <font>
      <b/>
      <sz val="12"/>
      <color rgb="FFFF0000"/>
      <name val="Century Gothic"/>
    </font>
    <font>
      <b/>
      <sz val="12"/>
      <name val="Century Gothic"/>
    </font>
  </fonts>
  <fills count="8">
    <fill>
      <patternFill patternType="none"/>
    </fill>
    <fill>
      <patternFill patternType="gray125"/>
    </fill>
    <fill>
      <patternFill patternType="solid">
        <fgColor rgb="FFDCE6F1"/>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s>
  <borders count="151">
    <border>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000000"/>
      </left>
      <right/>
      <top style="thin">
        <color rgb="FF000000"/>
      </top>
      <bottom style="thin">
        <color rgb="FF000000"/>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indexed="64"/>
      </right>
      <top style="medium">
        <color rgb="FF000000"/>
      </top>
      <bottom style="thin">
        <color indexed="64"/>
      </bottom>
      <diagonal/>
    </border>
    <border>
      <left style="medium">
        <color indexed="64"/>
      </left>
      <right/>
      <top style="medium">
        <color rgb="FF000000"/>
      </top>
      <bottom style="thin">
        <color indexed="64"/>
      </bottom>
      <diagonal/>
    </border>
    <border>
      <left style="medium">
        <color indexed="64"/>
      </left>
      <right style="medium">
        <color indexed="64"/>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medium">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style="medium">
        <color rgb="FF000000"/>
      </bottom>
      <diagonal/>
    </border>
    <border>
      <left style="medium">
        <color indexed="64"/>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medium">
        <color indexed="64"/>
      </right>
      <top style="medium">
        <color rgb="FF000000"/>
      </top>
      <bottom/>
      <diagonal/>
    </border>
    <border>
      <left/>
      <right/>
      <top style="medium">
        <color rgb="FF000000"/>
      </top>
      <bottom style="thin">
        <color indexed="64"/>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top style="thin">
        <color indexed="64"/>
      </top>
      <bottom style="medium">
        <color rgb="FF000000"/>
      </bottom>
      <diagonal/>
    </border>
    <border>
      <left/>
      <right/>
      <top style="thin">
        <color indexed="64"/>
      </top>
      <bottom/>
      <diagonal/>
    </border>
    <border>
      <left style="medium">
        <color indexed="64"/>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medium">
        <color rgb="FF000000"/>
      </right>
      <top style="medium">
        <color indexed="64"/>
      </top>
      <bottom style="medium">
        <color rgb="FF000000"/>
      </bottom>
      <diagonal/>
    </border>
    <border>
      <left style="medium">
        <color rgb="FF000000"/>
      </left>
      <right/>
      <top style="medium">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rgb="FF000000"/>
      </left>
      <right/>
      <top style="medium">
        <color rgb="FF000000"/>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indexed="64"/>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rgb="FF000000"/>
      </top>
      <bottom style="thin">
        <color rgb="FF000000"/>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diagonal/>
    </border>
    <border>
      <left style="medium">
        <color rgb="FF000000"/>
      </left>
      <right/>
      <top/>
      <bottom style="thin">
        <color indexed="64"/>
      </bottom>
      <diagonal/>
    </border>
    <border>
      <left style="thin">
        <color indexed="64"/>
      </left>
      <right style="thin">
        <color indexed="64"/>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thin">
        <color indexed="64"/>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indexed="64"/>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medium">
        <color rgb="FF000000"/>
      </right>
      <top/>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6" fillId="0" borderId="0"/>
    <xf numFmtId="0" fontId="18" fillId="0" borderId="0"/>
    <xf numFmtId="9" fontId="1" fillId="0" borderId="0" applyFont="0" applyFill="0" applyBorder="0" applyAlignment="0" applyProtection="0"/>
  </cellStyleXfs>
  <cellXfs count="662">
    <xf numFmtId="0" fontId="0" fillId="0" borderId="0" xfId="0"/>
    <xf numFmtId="49" fontId="3" fillId="0" borderId="0" xfId="0" applyNumberFormat="1" applyFont="1" applyAlignment="1">
      <alignment horizontal="center" vertical="center" wrapText="1"/>
    </xf>
    <xf numFmtId="49" fontId="3" fillId="0" borderId="0" xfId="0" applyNumberFormat="1" applyFont="1" applyAlignment="1">
      <alignment horizontal="justify" vertical="center" wrapText="1"/>
    </xf>
    <xf numFmtId="49" fontId="2" fillId="0" borderId="0" xfId="0" applyNumberFormat="1" applyFont="1" applyAlignment="1">
      <alignment horizontal="center" vertical="center" wrapText="1"/>
    </xf>
    <xf numFmtId="49" fontId="3" fillId="0" borderId="1" xfId="0" applyNumberFormat="1" applyFont="1" applyBorder="1" applyAlignment="1">
      <alignment horizontal="justify" vertical="center" wrapText="1"/>
    </xf>
    <xf numFmtId="3" fontId="3" fillId="0" borderId="2" xfId="0" applyNumberFormat="1" applyFont="1" applyBorder="1" applyAlignment="1">
      <alignment horizontal="right" vertical="center" wrapText="1"/>
    </xf>
    <xf numFmtId="3" fontId="3" fillId="0" borderId="3" xfId="0" applyNumberFormat="1" applyFont="1" applyBorder="1" applyAlignment="1">
      <alignment horizontal="right" vertical="center" wrapText="1"/>
    </xf>
    <xf numFmtId="3" fontId="3" fillId="0" borderId="4"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3" fontId="3" fillId="0" borderId="6" xfId="0" applyNumberFormat="1" applyFont="1" applyBorder="1" applyAlignment="1">
      <alignment horizontal="right" vertical="center" wrapText="1"/>
    </xf>
    <xf numFmtId="3" fontId="3" fillId="0" borderId="7" xfId="0" applyNumberFormat="1" applyFont="1" applyBorder="1" applyAlignment="1">
      <alignment horizontal="right" vertical="center" wrapText="1"/>
    </xf>
    <xf numFmtId="3" fontId="3" fillId="0" borderId="2" xfId="5" applyNumberFormat="1" applyFont="1" applyFill="1" applyBorder="1" applyAlignment="1">
      <alignment horizontal="right" vertical="center" wrapText="1"/>
    </xf>
    <xf numFmtId="3" fontId="3" fillId="0" borderId="3" xfId="5" applyNumberFormat="1" applyFont="1" applyFill="1" applyBorder="1" applyAlignment="1">
      <alignment horizontal="right" vertical="center" wrapText="1"/>
    </xf>
    <xf numFmtId="49" fontId="2" fillId="0" borderId="3" xfId="0" applyNumberFormat="1" applyFont="1" applyBorder="1" applyAlignment="1">
      <alignment horizontal="center" vertical="center" wrapText="1"/>
    </xf>
    <xf numFmtId="3" fontId="3" fillId="0" borderId="8" xfId="0" applyNumberFormat="1" applyFont="1" applyBorder="1" applyAlignment="1">
      <alignment horizontal="right" vertical="center" wrapText="1"/>
    </xf>
    <xf numFmtId="49" fontId="2" fillId="0" borderId="6" xfId="0" applyNumberFormat="1" applyFont="1" applyBorder="1" applyAlignment="1">
      <alignment horizontal="center" vertical="center" wrapText="1"/>
    </xf>
    <xf numFmtId="3" fontId="3" fillId="0" borderId="9" xfId="0" applyNumberFormat="1" applyFont="1" applyBorder="1" applyAlignment="1">
      <alignment horizontal="right" vertical="center" wrapText="1"/>
    </xf>
    <xf numFmtId="3" fontId="3" fillId="0" borderId="0" xfId="0" applyNumberFormat="1" applyFont="1" applyAlignment="1">
      <alignment horizontal="justify" vertical="center" wrapText="1"/>
    </xf>
    <xf numFmtId="49" fontId="3" fillId="0" borderId="13" xfId="0" applyNumberFormat="1" applyFont="1" applyBorder="1" applyAlignment="1">
      <alignment horizontal="justify" vertical="center" wrapText="1"/>
    </xf>
    <xf numFmtId="3" fontId="3" fillId="0" borderId="14"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3" fontId="3" fillId="0" borderId="13" xfId="0" applyNumberFormat="1" applyFont="1" applyBorder="1" applyAlignment="1">
      <alignment horizontal="right" vertical="center" wrapText="1"/>
    </xf>
    <xf numFmtId="3" fontId="3" fillId="0" borderId="15" xfId="0" applyNumberFormat="1" applyFont="1" applyBorder="1" applyAlignment="1">
      <alignment horizontal="right" vertical="center" wrapText="1"/>
    </xf>
    <xf numFmtId="1" fontId="2" fillId="0" borderId="13" xfId="0" applyNumberFormat="1" applyFont="1" applyBorder="1" applyAlignment="1">
      <alignment horizontal="center" vertical="center" wrapText="1"/>
    </xf>
    <xf numFmtId="3" fontId="3" fillId="0" borderId="0" xfId="0" applyNumberFormat="1" applyFont="1" applyAlignment="1">
      <alignment horizontal="right" vertical="center" wrapText="1"/>
    </xf>
    <xf numFmtId="3" fontId="3" fillId="0" borderId="16" xfId="0" applyNumberFormat="1" applyFont="1" applyBorder="1" applyAlignment="1">
      <alignment horizontal="right" vertical="center" wrapText="1"/>
    </xf>
    <xf numFmtId="3" fontId="3" fillId="0" borderId="17" xfId="0" applyNumberFormat="1" applyFont="1" applyBorder="1" applyAlignment="1">
      <alignment horizontal="right" vertical="center" wrapText="1"/>
    </xf>
    <xf numFmtId="3" fontId="3" fillId="0" borderId="16" xfId="5" applyNumberFormat="1" applyFont="1" applyFill="1" applyBorder="1" applyAlignment="1">
      <alignment horizontal="right" vertical="center" wrapText="1"/>
    </xf>
    <xf numFmtId="49" fontId="3" fillId="0" borderId="1"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3" fontId="3" fillId="0" borderId="18" xfId="0" applyNumberFormat="1" applyFont="1" applyBorder="1" applyAlignment="1">
      <alignment horizontal="right" vertical="center" wrapText="1"/>
    </xf>
    <xf numFmtId="3" fontId="3" fillId="0" borderId="7" xfId="5" applyNumberFormat="1" applyFont="1" applyFill="1" applyBorder="1" applyAlignment="1">
      <alignment horizontal="right" vertical="center" wrapText="1"/>
    </xf>
    <xf numFmtId="49" fontId="3" fillId="0" borderId="19" xfId="0" applyNumberFormat="1" applyFont="1" applyBorder="1" applyAlignment="1">
      <alignment horizontal="justify" vertical="center" wrapText="1"/>
    </xf>
    <xf numFmtId="49" fontId="3" fillId="0" borderId="20" xfId="0" applyNumberFormat="1" applyFont="1" applyBorder="1" applyAlignment="1">
      <alignment horizontal="justify" vertical="center" wrapText="1"/>
    </xf>
    <xf numFmtId="0" fontId="0" fillId="0" borderId="0" xfId="0" applyAlignment="1">
      <alignment wrapText="1"/>
    </xf>
    <xf numFmtId="3" fontId="3" fillId="0" borderId="21" xfId="0" applyNumberFormat="1" applyFont="1" applyBorder="1" applyAlignment="1">
      <alignment horizontal="right" vertical="center" wrapText="1"/>
    </xf>
    <xf numFmtId="3" fontId="3" fillId="0" borderId="22" xfId="0" applyNumberFormat="1" applyFont="1" applyBorder="1" applyAlignment="1">
      <alignment horizontal="right" vertical="center" wrapText="1"/>
    </xf>
    <xf numFmtId="3" fontId="3" fillId="0" borderId="22" xfId="5" applyNumberFormat="1" applyFont="1" applyFill="1" applyBorder="1" applyAlignment="1">
      <alignment horizontal="right" vertical="center" wrapText="1"/>
    </xf>
    <xf numFmtId="3" fontId="3" fillId="0" borderId="23" xfId="0" applyNumberFormat="1" applyFont="1" applyBorder="1" applyAlignment="1">
      <alignment horizontal="right" vertical="center" wrapText="1"/>
    </xf>
    <xf numFmtId="49" fontId="2" fillId="0" borderId="0" xfId="0" applyNumberFormat="1" applyFont="1" applyAlignment="1">
      <alignment vertical="center" wrapText="1"/>
    </xf>
    <xf numFmtId="49" fontId="3" fillId="0" borderId="0" xfId="0" applyNumberFormat="1" applyFont="1" applyAlignment="1">
      <alignment vertical="center" wrapText="1"/>
    </xf>
    <xf numFmtId="3" fontId="3" fillId="0" borderId="1"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24"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25" xfId="0" applyNumberFormat="1" applyFont="1" applyBorder="1" applyAlignment="1">
      <alignment horizontal="center" vertical="center" wrapText="1"/>
    </xf>
    <xf numFmtId="49" fontId="3" fillId="0" borderId="5" xfId="0" applyNumberFormat="1" applyFont="1" applyBorder="1" applyAlignment="1">
      <alignment horizontal="justify" vertical="center" wrapText="1"/>
    </xf>
    <xf numFmtId="49" fontId="5" fillId="0" borderId="0" xfId="0" applyNumberFormat="1" applyFont="1" applyAlignment="1">
      <alignment horizontal="justify" vertical="center" wrapText="1"/>
    </xf>
    <xf numFmtId="3" fontId="3" fillId="0" borderId="27" xfId="0" applyNumberFormat="1" applyFont="1" applyBorder="1" applyAlignment="1">
      <alignment horizontal="center" vertical="center" wrapText="1"/>
    </xf>
    <xf numFmtId="3" fontId="3" fillId="0" borderId="28"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3" fontId="3" fillId="0" borderId="30" xfId="0" applyNumberFormat="1" applyFont="1" applyBorder="1" applyAlignment="1">
      <alignment horizontal="center" vertical="center" wrapText="1"/>
    </xf>
    <xf numFmtId="3" fontId="3" fillId="0" borderId="31" xfId="0" applyNumberFormat="1" applyFont="1" applyBorder="1" applyAlignment="1">
      <alignment horizontal="center" vertical="center" wrapText="1"/>
    </xf>
    <xf numFmtId="3" fontId="3" fillId="0" borderId="32" xfId="0" applyNumberFormat="1" applyFont="1" applyBorder="1" applyAlignment="1">
      <alignment horizontal="center" vertical="center" wrapText="1"/>
    </xf>
    <xf numFmtId="3" fontId="3" fillId="0" borderId="0" xfId="0" applyNumberFormat="1" applyFont="1" applyAlignment="1">
      <alignment vertical="center" wrapText="1"/>
    </xf>
    <xf numFmtId="1" fontId="2" fillId="0" borderId="2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166" fontId="3" fillId="0" borderId="0" xfId="0" applyNumberFormat="1" applyFont="1" applyAlignment="1">
      <alignment horizontal="right" vertical="center" wrapText="1"/>
    </xf>
    <xf numFmtId="3" fontId="3" fillId="0" borderId="19" xfId="0" applyNumberFormat="1" applyFont="1" applyBorder="1" applyAlignment="1">
      <alignment horizontal="right" vertical="center" wrapText="1"/>
    </xf>
    <xf numFmtId="3" fontId="3" fillId="0" borderId="20" xfId="0" applyNumberFormat="1" applyFont="1" applyBorder="1" applyAlignment="1">
      <alignment horizontal="right" vertical="center" wrapText="1"/>
    </xf>
    <xf numFmtId="166" fontId="3" fillId="0" borderId="24" xfId="0" applyNumberFormat="1" applyFont="1" applyBorder="1" applyAlignment="1">
      <alignment horizontal="right" vertical="center" wrapText="1"/>
    </xf>
    <xf numFmtId="166" fontId="3" fillId="0" borderId="1" xfId="0" applyNumberFormat="1" applyFont="1" applyBorder="1" applyAlignment="1">
      <alignment horizontal="right" vertical="center" wrapText="1"/>
    </xf>
    <xf numFmtId="166" fontId="3" fillId="0" borderId="13" xfId="0" applyNumberFormat="1" applyFont="1" applyBorder="1" applyAlignment="1">
      <alignment horizontal="right" vertical="center" wrapText="1"/>
    </xf>
    <xf numFmtId="166" fontId="3" fillId="0" borderId="19" xfId="0" applyNumberFormat="1" applyFont="1" applyBorder="1" applyAlignment="1">
      <alignment horizontal="right" vertical="center" wrapText="1"/>
    </xf>
    <xf numFmtId="166" fontId="3" fillId="0" borderId="20" xfId="0" applyNumberFormat="1" applyFont="1" applyBorder="1" applyAlignment="1">
      <alignment horizontal="right" vertical="center" wrapText="1"/>
    </xf>
    <xf numFmtId="0" fontId="9" fillId="0" borderId="0" xfId="0" applyFont="1" applyAlignment="1">
      <alignment vertical="center" wrapText="1"/>
    </xf>
    <xf numFmtId="0" fontId="9" fillId="0" borderId="0" xfId="0" applyFont="1" applyAlignment="1">
      <alignment horizontal="left" wrapText="1"/>
    </xf>
    <xf numFmtId="0" fontId="9" fillId="0" borderId="0" xfId="0" applyFont="1" applyAlignment="1">
      <alignment horizontal="left" vertical="center" wrapText="1"/>
    </xf>
    <xf numFmtId="0" fontId="9" fillId="0" borderId="0" xfId="0" applyFont="1" applyAlignment="1">
      <alignment wrapText="1"/>
    </xf>
    <xf numFmtId="0" fontId="12" fillId="0" borderId="0" xfId="0" applyFont="1" applyAlignment="1">
      <alignment wrapText="1"/>
    </xf>
    <xf numFmtId="49" fontId="9" fillId="0" borderId="0" xfId="0" applyNumberFormat="1" applyFont="1" applyAlignment="1">
      <alignment wrapText="1"/>
    </xf>
    <xf numFmtId="49" fontId="12" fillId="0" borderId="0" xfId="0" applyNumberFormat="1" applyFont="1" applyAlignment="1">
      <alignment wrapText="1"/>
    </xf>
    <xf numFmtId="0" fontId="13" fillId="0" borderId="0" xfId="0" applyFont="1" applyAlignment="1">
      <alignment horizontal="left" vertical="center" wrapText="1"/>
    </xf>
    <xf numFmtId="49" fontId="5" fillId="0" borderId="0" xfId="0" applyNumberFormat="1" applyFont="1" applyAlignment="1">
      <alignment vertical="center" wrapText="1"/>
    </xf>
    <xf numFmtId="49" fontId="4" fillId="0" borderId="0" xfId="0" applyNumberFormat="1" applyFont="1" applyAlignment="1">
      <alignment vertical="center" wrapText="1"/>
    </xf>
    <xf numFmtId="0" fontId="3" fillId="0" borderId="0" xfId="0" applyFont="1"/>
    <xf numFmtId="0" fontId="2" fillId="0" borderId="0" xfId="0" applyFont="1" applyAlignment="1">
      <alignment vertical="center" wrapText="1"/>
    </xf>
    <xf numFmtId="3" fontId="3" fillId="0" borderId="0" xfId="0" applyNumberFormat="1" applyFont="1" applyAlignment="1">
      <alignment horizontal="center" vertical="center" wrapText="1"/>
    </xf>
    <xf numFmtId="49" fontId="2" fillId="0" borderId="0" xfId="0" applyNumberFormat="1" applyFont="1" applyAlignment="1">
      <alignment horizontal="justify" vertical="center" wrapText="1"/>
    </xf>
    <xf numFmtId="0" fontId="2" fillId="0" borderId="0" xfId="0" applyFont="1" applyAlignment="1">
      <alignment horizontal="center" vertical="center" wrapText="1"/>
    </xf>
    <xf numFmtId="4" fontId="3" fillId="0" borderId="0" xfId="0" applyNumberFormat="1"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center" wrapText="1"/>
    </xf>
    <xf numFmtId="0" fontId="2" fillId="0" borderId="0" xfId="0" applyFont="1"/>
    <xf numFmtId="0" fontId="3" fillId="0" borderId="0" xfId="0" applyFont="1" applyAlignment="1">
      <alignment horizontal="right" vertical="center" wrapText="1"/>
    </xf>
    <xf numFmtId="0" fontId="3" fillId="0" borderId="0" xfId="0" applyFont="1" applyAlignment="1">
      <alignment horizontal="justify"/>
    </xf>
    <xf numFmtId="49" fontId="2" fillId="0" borderId="5" xfId="0" applyNumberFormat="1" applyFont="1" applyBorder="1" applyAlignment="1">
      <alignment horizontal="center" vertical="center" wrapText="1"/>
    </xf>
    <xf numFmtId="49" fontId="3" fillId="2" borderId="29" xfId="0" applyNumberFormat="1" applyFont="1" applyFill="1" applyBorder="1" applyAlignment="1">
      <alignment horizontal="center" vertical="center" wrapText="1"/>
    </xf>
    <xf numFmtId="49" fontId="2" fillId="2" borderId="33" xfId="0" applyNumberFormat="1" applyFont="1" applyFill="1" applyBorder="1" applyAlignment="1">
      <alignment horizontal="justify" vertical="center" wrapText="1"/>
    </xf>
    <xf numFmtId="49" fontId="2" fillId="2" borderId="3" xfId="0" applyNumberFormat="1" applyFont="1" applyFill="1" applyBorder="1" applyAlignment="1">
      <alignment horizontal="justify" vertical="center" wrapText="1"/>
    </xf>
    <xf numFmtId="3" fontId="9" fillId="0" borderId="0" xfId="0" applyNumberFormat="1" applyFont="1" applyAlignment="1">
      <alignment horizontal="left" vertical="center"/>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30" xfId="0" applyNumberFormat="1" applyFont="1" applyFill="1" applyBorder="1" applyAlignment="1">
      <alignment horizontal="center" vertical="center" wrapText="1"/>
    </xf>
    <xf numFmtId="49" fontId="2" fillId="2" borderId="34" xfId="0" applyNumberFormat="1" applyFont="1" applyFill="1" applyBorder="1" applyAlignment="1">
      <alignment horizontal="justify" vertical="center" wrapText="1"/>
    </xf>
    <xf numFmtId="3" fontId="3" fillId="0" borderId="2" xfId="0" applyNumberFormat="1" applyFont="1" applyBorder="1" applyAlignment="1">
      <alignment vertical="center" wrapText="1"/>
    </xf>
    <xf numFmtId="49" fontId="2" fillId="2" borderId="2" xfId="0" applyNumberFormat="1" applyFont="1" applyFill="1" applyBorder="1" applyAlignment="1">
      <alignment horizontal="left" vertical="center" wrapText="1"/>
    </xf>
    <xf numFmtId="3"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2" borderId="2" xfId="0" applyNumberFormat="1" applyFont="1" applyFill="1" applyBorder="1" applyAlignment="1">
      <alignment horizontal="justify" vertical="center" wrapText="1"/>
    </xf>
    <xf numFmtId="49" fontId="2" fillId="2" borderId="35" xfId="0" applyNumberFormat="1" applyFont="1" applyFill="1" applyBorder="1" applyAlignment="1">
      <alignment horizontal="justify" vertical="center" wrapText="1"/>
    </xf>
    <xf numFmtId="3" fontId="2" fillId="2" borderId="3" xfId="0" applyNumberFormat="1" applyFont="1" applyFill="1" applyBorder="1" applyAlignment="1">
      <alignment horizontal="center" vertical="center" wrapText="1"/>
    </xf>
    <xf numFmtId="1" fontId="3" fillId="0" borderId="0" xfId="0" applyNumberFormat="1" applyFont="1" applyAlignment="1">
      <alignment horizontal="justify" vertical="center" wrapText="1"/>
    </xf>
    <xf numFmtId="49" fontId="2" fillId="2" borderId="36" xfId="0" applyNumberFormat="1" applyFont="1" applyFill="1" applyBorder="1" applyAlignment="1">
      <alignment horizontal="center" vertical="center" wrapText="1"/>
    </xf>
    <xf numFmtId="49" fontId="2" fillId="2" borderId="28" xfId="0" applyNumberFormat="1"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xf>
    <xf numFmtId="3" fontId="2" fillId="2" borderId="37" xfId="0" applyNumberFormat="1" applyFont="1" applyFill="1" applyBorder="1" applyAlignment="1">
      <alignment horizontal="center" vertical="center" wrapText="1"/>
    </xf>
    <xf numFmtId="0" fontId="12" fillId="0" borderId="0" xfId="0" applyFont="1"/>
    <xf numFmtId="0" fontId="6" fillId="0" borderId="0" xfId="0" applyFont="1"/>
    <xf numFmtId="49" fontId="2" fillId="2" borderId="3"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3" borderId="34" xfId="0" applyNumberFormat="1" applyFont="1" applyFill="1" applyBorder="1" applyAlignment="1">
      <alignment horizontal="center" vertical="center" wrapText="1"/>
    </xf>
    <xf numFmtId="49" fontId="2" fillId="3" borderId="21" xfId="0" applyNumberFormat="1" applyFont="1" applyFill="1" applyBorder="1" applyAlignment="1">
      <alignment horizontal="center" vertical="center" wrapText="1"/>
    </xf>
    <xf numFmtId="49" fontId="2" fillId="3" borderId="22" xfId="0" applyNumberFormat="1" applyFont="1" applyFill="1" applyBorder="1" applyAlignment="1">
      <alignment horizontal="center" vertical="center" wrapText="1"/>
    </xf>
    <xf numFmtId="49" fontId="2" fillId="3" borderId="23"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11" fillId="3" borderId="25" xfId="0" applyNumberFormat="1" applyFont="1" applyFill="1" applyBorder="1" applyAlignment="1">
      <alignment horizontal="center" vertical="center" wrapText="1"/>
    </xf>
    <xf numFmtId="49" fontId="11" fillId="3" borderId="38" xfId="0" applyNumberFormat="1" applyFont="1" applyFill="1" applyBorder="1" applyAlignment="1">
      <alignment horizontal="center" vertical="center" wrapText="1"/>
    </xf>
    <xf numFmtId="49" fontId="9" fillId="3" borderId="36" xfId="0" applyNumberFormat="1" applyFont="1" applyFill="1" applyBorder="1" applyAlignment="1">
      <alignment horizontal="center" vertical="center" wrapText="1"/>
    </xf>
    <xf numFmtId="49" fontId="3" fillId="0" borderId="24" xfId="0" applyNumberFormat="1" applyFont="1" applyBorder="1" applyAlignment="1">
      <alignment horizontal="justify" vertical="center" wrapText="1"/>
    </xf>
    <xf numFmtId="49" fontId="2" fillId="2" borderId="4" xfId="0" applyNumberFormat="1" applyFont="1" applyFill="1" applyBorder="1" applyAlignment="1">
      <alignment horizontal="center" vertical="center" wrapText="1"/>
    </xf>
    <xf numFmtId="49" fontId="15" fillId="0" borderId="0" xfId="0" applyNumberFormat="1" applyFont="1" applyAlignment="1">
      <alignment horizontal="center" vertical="center" wrapText="1"/>
    </xf>
    <xf numFmtId="49" fontId="16" fillId="0" borderId="0" xfId="0" applyNumberFormat="1" applyFont="1" applyAlignment="1">
      <alignment horizontal="justify" vertical="center" wrapText="1"/>
    </xf>
    <xf numFmtId="0" fontId="16" fillId="0" borderId="0" xfId="0" applyFont="1"/>
    <xf numFmtId="0" fontId="2" fillId="2" borderId="39" xfId="0" applyFont="1" applyFill="1" applyBorder="1" applyAlignment="1">
      <alignment horizontal="center" vertical="center" wrapText="1"/>
    </xf>
    <xf numFmtId="0" fontId="2" fillId="2" borderId="15" xfId="0" applyFont="1" applyFill="1" applyBorder="1" applyAlignment="1">
      <alignment horizontal="center" wrapText="1"/>
    </xf>
    <xf numFmtId="0" fontId="3" fillId="0" borderId="33" xfId="0" applyFont="1" applyBorder="1" applyAlignment="1">
      <alignment horizontal="right" vertical="center" wrapText="1"/>
    </xf>
    <xf numFmtId="4" fontId="3" fillId="0" borderId="5" xfId="0" applyNumberFormat="1" applyFont="1" applyBorder="1" applyAlignment="1">
      <alignment horizontal="right" vertical="center" wrapText="1"/>
    </xf>
    <xf numFmtId="0" fontId="3" fillId="0" borderId="35" xfId="0" applyFont="1" applyBorder="1" applyAlignment="1">
      <alignment horizontal="right" vertical="center" wrapText="1"/>
    </xf>
    <xf numFmtId="4" fontId="3" fillId="0" borderId="9" xfId="0" applyNumberFormat="1" applyFont="1" applyBorder="1" applyAlignment="1">
      <alignment horizontal="right" vertical="center" wrapText="1"/>
    </xf>
    <xf numFmtId="0" fontId="2" fillId="2" borderId="40" xfId="0" applyFont="1" applyFill="1" applyBorder="1"/>
    <xf numFmtId="0" fontId="2" fillId="2" borderId="6" xfId="0" applyFont="1" applyFill="1" applyBorder="1"/>
    <xf numFmtId="0" fontId="2" fillId="0" borderId="0" xfId="0" applyFont="1" applyAlignment="1">
      <alignment wrapText="1"/>
    </xf>
    <xf numFmtId="0" fontId="6" fillId="0" borderId="1" xfId="0" applyFont="1" applyBorder="1"/>
    <xf numFmtId="0" fontId="6" fillId="0" borderId="13" xfId="0" applyFont="1" applyBorder="1"/>
    <xf numFmtId="0" fontId="6" fillId="0" borderId="14" xfId="0" applyFont="1" applyBorder="1"/>
    <xf numFmtId="0" fontId="2" fillId="0" borderId="36" xfId="0" applyFont="1" applyBorder="1" applyAlignment="1">
      <alignment horizontal="center" vertical="center"/>
    </xf>
    <xf numFmtId="0" fontId="3" fillId="0" borderId="34" xfId="0" applyFont="1" applyBorder="1" applyAlignment="1">
      <alignment horizontal="right" vertical="center" wrapText="1"/>
    </xf>
    <xf numFmtId="4" fontId="3" fillId="0" borderId="23" xfId="0" applyNumberFormat="1" applyFont="1" applyBorder="1" applyAlignment="1">
      <alignment horizontal="right" vertical="center" wrapText="1"/>
    </xf>
    <xf numFmtId="0" fontId="3" fillId="0" borderId="27" xfId="0" applyFont="1" applyBorder="1" applyAlignment="1">
      <alignment horizontal="right" vertical="center" wrapText="1"/>
    </xf>
    <xf numFmtId="4" fontId="3" fillId="0" borderId="31" xfId="0" applyNumberFormat="1" applyFont="1" applyBorder="1" applyAlignment="1">
      <alignment horizontal="right" vertical="center" wrapText="1"/>
    </xf>
    <xf numFmtId="0" fontId="2" fillId="2" borderId="36" xfId="0" applyFont="1" applyFill="1" applyBorder="1" applyAlignment="1">
      <alignment horizontal="justify"/>
    </xf>
    <xf numFmtId="0" fontId="2" fillId="0" borderId="0" xfId="0" applyFont="1" applyAlignment="1">
      <alignment horizontal="justify"/>
    </xf>
    <xf numFmtId="2" fontId="3" fillId="0" borderId="36" xfId="0" applyNumberFormat="1" applyFont="1" applyBorder="1"/>
    <xf numFmtId="4" fontId="3" fillId="0" borderId="35" xfId="0" applyNumberFormat="1" applyFont="1" applyBorder="1"/>
    <xf numFmtId="4" fontId="3" fillId="0" borderId="9" xfId="0" applyNumberFormat="1" applyFont="1" applyBorder="1"/>
    <xf numFmtId="4" fontId="3" fillId="0" borderId="33" xfId="0" applyNumberFormat="1" applyFont="1" applyBorder="1"/>
    <xf numFmtId="4" fontId="3" fillId="0" borderId="5" xfId="0" applyNumberFormat="1" applyFont="1" applyBorder="1"/>
    <xf numFmtId="4" fontId="3" fillId="0" borderId="34" xfId="0" applyNumberFormat="1" applyFont="1" applyBorder="1"/>
    <xf numFmtId="4" fontId="3" fillId="0" borderId="23" xfId="0" applyNumberFormat="1" applyFont="1" applyBorder="1"/>
    <xf numFmtId="4" fontId="3" fillId="0" borderId="27" xfId="0" applyNumberFormat="1" applyFont="1" applyBorder="1"/>
    <xf numFmtId="4" fontId="3" fillId="0" borderId="31" xfId="0" applyNumberFormat="1" applyFont="1" applyBorder="1"/>
    <xf numFmtId="49" fontId="2" fillId="2" borderId="41" xfId="0" applyNumberFormat="1" applyFont="1" applyFill="1" applyBorder="1" applyAlignment="1">
      <alignment horizontal="center" vertical="center" wrapText="1"/>
    </xf>
    <xf numFmtId="0" fontId="2" fillId="0" borderId="33" xfId="0" applyFont="1" applyBorder="1" applyAlignment="1">
      <alignment horizontal="center" vertical="center" wrapText="1"/>
    </xf>
    <xf numFmtId="0" fontId="3" fillId="0" borderId="2" xfId="0" applyFont="1" applyBorder="1" applyAlignment="1">
      <alignment horizontal="center" vertical="center" wrapText="1"/>
    </xf>
    <xf numFmtId="164" fontId="3" fillId="0" borderId="2" xfId="2" applyFont="1" applyBorder="1" applyAlignment="1">
      <alignment horizontal="right" vertical="center" wrapText="1"/>
    </xf>
    <xf numFmtId="166" fontId="3" fillId="0" borderId="2" xfId="0" applyNumberFormat="1" applyFont="1" applyBorder="1" applyAlignment="1">
      <alignment horizontal="right" vertical="center" wrapText="1"/>
    </xf>
    <xf numFmtId="164" fontId="3" fillId="0" borderId="0" xfId="2" applyFont="1" applyBorder="1" applyAlignment="1">
      <alignment horizontal="right" vertical="center" wrapText="1"/>
    </xf>
    <xf numFmtId="1" fontId="2" fillId="0" borderId="33" xfId="0" applyNumberFormat="1" applyFont="1" applyBorder="1" applyAlignment="1">
      <alignment horizontal="center" vertical="center" wrapText="1"/>
    </xf>
    <xf numFmtId="167" fontId="3" fillId="0" borderId="2" xfId="1" applyNumberFormat="1" applyFont="1" applyBorder="1" applyAlignment="1">
      <alignment horizontal="right" vertical="center" wrapText="1"/>
    </xf>
    <xf numFmtId="1" fontId="2" fillId="0" borderId="0" xfId="0" applyNumberFormat="1" applyFont="1" applyAlignment="1">
      <alignment horizontal="center" vertical="center" wrapText="1"/>
    </xf>
    <xf numFmtId="166" fontId="3" fillId="0" borderId="0" xfId="0" applyNumberFormat="1" applyFont="1" applyAlignment="1">
      <alignment horizontal="justify" vertical="center" wrapText="1"/>
    </xf>
    <xf numFmtId="1" fontId="2" fillId="0" borderId="40" xfId="0" applyNumberFormat="1" applyFont="1" applyBorder="1" applyAlignment="1">
      <alignment horizontal="center" vertical="center" wrapText="1"/>
    </xf>
    <xf numFmtId="0" fontId="3" fillId="0" borderId="3" xfId="0" applyFont="1" applyBorder="1" applyAlignment="1">
      <alignment horizontal="center" vertical="center" wrapText="1"/>
    </xf>
    <xf numFmtId="167" fontId="3" fillId="0" borderId="3" xfId="1" applyNumberFormat="1" applyFont="1" applyBorder="1" applyAlignment="1">
      <alignment horizontal="right" vertical="center" wrapText="1"/>
    </xf>
    <xf numFmtId="14" fontId="22" fillId="4" borderId="24" xfId="0" applyNumberFormat="1" applyFont="1" applyFill="1" applyBorder="1" applyAlignment="1">
      <alignment horizontal="center" vertical="center"/>
    </xf>
    <xf numFmtId="14" fontId="22" fillId="4" borderId="1" xfId="0" applyNumberFormat="1" applyFont="1" applyFill="1" applyBorder="1" applyAlignment="1">
      <alignment horizontal="center" vertical="center"/>
    </xf>
    <xf numFmtId="14" fontId="22" fillId="4" borderId="13" xfId="0" applyNumberFormat="1" applyFont="1" applyFill="1" applyBorder="1" applyAlignment="1">
      <alignment horizontal="center" vertical="center"/>
    </xf>
    <xf numFmtId="49" fontId="3" fillId="0" borderId="44" xfId="0" applyNumberFormat="1" applyFont="1" applyBorder="1" applyAlignment="1">
      <alignment horizontal="justify" vertical="center" wrapText="1"/>
    </xf>
    <xf numFmtId="0" fontId="3" fillId="0" borderId="24" xfId="0" applyFont="1" applyBorder="1" applyAlignment="1">
      <alignment horizontal="center" vertical="center" wrapText="1"/>
    </xf>
    <xf numFmtId="49" fontId="3" fillId="0" borderId="24" xfId="0" applyNumberFormat="1" applyFont="1" applyBorder="1" applyAlignment="1">
      <alignment horizontal="left" vertical="center" wrapText="1"/>
    </xf>
    <xf numFmtId="49" fontId="3" fillId="0" borderId="24" xfId="0" applyNumberFormat="1" applyFont="1" applyBorder="1" applyAlignment="1">
      <alignment horizontal="center" vertical="center" wrapText="1"/>
    </xf>
    <xf numFmtId="1" fontId="3" fillId="0" borderId="24"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left" vertical="center" wrapText="1"/>
    </xf>
    <xf numFmtId="1" fontId="3" fillId="0" borderId="13" xfId="0" applyNumberFormat="1" applyFont="1" applyBorder="1" applyAlignment="1">
      <alignment horizontal="center" vertical="center" wrapText="1"/>
    </xf>
    <xf numFmtId="49" fontId="3" fillId="0" borderId="0" xfId="3" applyNumberFormat="1" applyFont="1" applyAlignment="1">
      <alignment horizontal="justify" vertical="center" wrapText="1"/>
    </xf>
    <xf numFmtId="49" fontId="2" fillId="0" borderId="0" xfId="3" applyNumberFormat="1" applyFont="1" applyAlignment="1">
      <alignment horizontal="justify" vertical="center" wrapText="1"/>
    </xf>
    <xf numFmtId="0" fontId="3" fillId="0" borderId="0" xfId="3" applyFont="1" applyAlignment="1">
      <alignment horizontal="justify" vertical="center" wrapText="1"/>
    </xf>
    <xf numFmtId="0" fontId="3" fillId="0" borderId="0" xfId="3" applyFont="1" applyAlignment="1">
      <alignment horizontal="justify" vertical="center"/>
    </xf>
    <xf numFmtId="1" fontId="2" fillId="0" borderId="14"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49" fontId="3" fillId="0" borderId="36" xfId="0" applyNumberFormat="1" applyFont="1" applyBorder="1" applyAlignment="1">
      <alignment horizontal="justify" vertical="center" wrapText="1"/>
    </xf>
    <xf numFmtId="3" fontId="3" fillId="0" borderId="56" xfId="0" applyNumberFormat="1" applyFont="1" applyBorder="1" applyAlignment="1">
      <alignment horizontal="center" vertical="center" wrapText="1"/>
    </xf>
    <xf numFmtId="166" fontId="3" fillId="0" borderId="24" xfId="0" applyNumberFormat="1" applyFont="1" applyBorder="1" applyAlignment="1">
      <alignment horizontal="center" vertical="center" wrapText="1"/>
    </xf>
    <xf numFmtId="166" fontId="3" fillId="0" borderId="56"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166" fontId="3" fillId="0" borderId="14" xfId="0" applyNumberFormat="1" applyFont="1" applyBorder="1" applyAlignment="1">
      <alignment horizontal="center" vertical="center" wrapText="1"/>
    </xf>
    <xf numFmtId="166" fontId="3" fillId="0" borderId="19" xfId="0" applyNumberFormat="1" applyFont="1" applyBorder="1" applyAlignment="1">
      <alignment horizontal="center" vertical="center" wrapText="1"/>
    </xf>
    <xf numFmtId="3" fontId="3" fillId="0" borderId="44"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66" fontId="3" fillId="0" borderId="44" xfId="0" applyNumberFormat="1" applyFont="1" applyBorder="1" applyAlignment="1">
      <alignment horizontal="center" vertical="center" wrapText="1"/>
    </xf>
    <xf numFmtId="3" fontId="3" fillId="0" borderId="44" xfId="0" applyNumberFormat="1" applyFont="1" applyBorder="1" applyAlignment="1">
      <alignment horizontal="right" vertical="center" wrapText="1"/>
    </xf>
    <xf numFmtId="166" fontId="3" fillId="0" borderId="44" xfId="0" applyNumberFormat="1" applyFont="1" applyBorder="1" applyAlignment="1">
      <alignment horizontal="right" vertical="center" wrapText="1"/>
    </xf>
    <xf numFmtId="49" fontId="11" fillId="3" borderId="55" xfId="0" applyNumberFormat="1" applyFont="1" applyFill="1" applyBorder="1" applyAlignment="1">
      <alignment horizontal="center" vertical="center" wrapText="1"/>
    </xf>
    <xf numFmtId="3" fontId="3" fillId="0" borderId="20" xfId="0" applyNumberFormat="1" applyFont="1" applyBorder="1" applyAlignment="1">
      <alignment horizontal="center" vertical="center" wrapText="1"/>
    </xf>
    <xf numFmtId="166" fontId="3" fillId="0" borderId="13" xfId="0" applyNumberFormat="1" applyFont="1" applyBorder="1" applyAlignment="1">
      <alignment horizontal="center" vertical="center" wrapText="1"/>
    </xf>
    <xf numFmtId="166" fontId="3" fillId="0" borderId="20" xfId="0" applyNumberFormat="1" applyFont="1" applyBorder="1" applyAlignment="1">
      <alignment horizontal="center" vertical="center" wrapText="1"/>
    </xf>
    <xf numFmtId="1" fontId="2" fillId="0" borderId="24" xfId="0" applyNumberFormat="1" applyFont="1" applyBorder="1" applyAlignment="1">
      <alignment horizontal="center" wrapText="1"/>
    </xf>
    <xf numFmtId="3" fontId="3" fillId="0" borderId="19" xfId="0" applyNumberFormat="1" applyFont="1" applyBorder="1" applyAlignment="1">
      <alignment horizontal="center" wrapText="1"/>
    </xf>
    <xf numFmtId="166" fontId="3" fillId="0" borderId="24" xfId="0" applyNumberFormat="1" applyFont="1" applyBorder="1" applyAlignment="1">
      <alignment horizontal="center" wrapText="1"/>
    </xf>
    <xf numFmtId="166" fontId="3" fillId="0" borderId="19" xfId="0" applyNumberFormat="1" applyFont="1" applyBorder="1" applyAlignment="1">
      <alignment horizontal="center" wrapText="1"/>
    </xf>
    <xf numFmtId="1" fontId="2" fillId="0" borderId="1" xfId="0" applyNumberFormat="1" applyFont="1" applyBorder="1" applyAlignment="1">
      <alignment horizontal="center" wrapText="1"/>
    </xf>
    <xf numFmtId="3" fontId="3" fillId="0" borderId="44" xfId="0" applyNumberFormat="1" applyFont="1" applyBorder="1" applyAlignment="1">
      <alignment horizontal="center" wrapText="1"/>
    </xf>
    <xf numFmtId="166" fontId="3" fillId="0" borderId="1" xfId="0" applyNumberFormat="1" applyFont="1" applyBorder="1" applyAlignment="1">
      <alignment horizontal="center" wrapText="1"/>
    </xf>
    <xf numFmtId="166" fontId="3" fillId="0" borderId="44" xfId="0" applyNumberFormat="1" applyFont="1" applyBorder="1" applyAlignment="1">
      <alignment horizontal="center" wrapText="1"/>
    </xf>
    <xf numFmtId="1" fontId="2" fillId="0" borderId="13" xfId="0" applyNumberFormat="1" applyFont="1" applyBorder="1" applyAlignment="1">
      <alignment horizontal="center" wrapText="1"/>
    </xf>
    <xf numFmtId="3" fontId="3" fillId="0" borderId="20" xfId="0" applyNumberFormat="1" applyFont="1" applyBorder="1" applyAlignment="1">
      <alignment horizontal="center" wrapText="1"/>
    </xf>
    <xf numFmtId="166" fontId="3" fillId="0" borderId="13" xfId="0" applyNumberFormat="1" applyFont="1" applyBorder="1" applyAlignment="1">
      <alignment horizontal="center" wrapText="1"/>
    </xf>
    <xf numFmtId="166" fontId="3" fillId="0" borderId="20" xfId="0" applyNumberFormat="1" applyFont="1" applyBorder="1" applyAlignment="1">
      <alignment horizontal="center" wrapText="1"/>
    </xf>
    <xf numFmtId="0" fontId="7" fillId="0" borderId="0" xfId="0" applyFont="1" applyAlignment="1">
      <alignment wrapText="1"/>
    </xf>
    <xf numFmtId="3" fontId="7" fillId="0" borderId="0" xfId="0" applyNumberFormat="1" applyFont="1" applyAlignment="1">
      <alignment horizontal="right" vertical="center" wrapText="1"/>
    </xf>
    <xf numFmtId="0" fontId="6" fillId="0" borderId="0" xfId="0" applyFont="1" applyAlignment="1">
      <alignment wrapText="1"/>
    </xf>
    <xf numFmtId="0" fontId="16" fillId="0" borderId="0" xfId="0" applyFont="1" applyAlignment="1">
      <alignment vertical="center"/>
    </xf>
    <xf numFmtId="0" fontId="0" fillId="0" borderId="0" xfId="0" applyAlignment="1">
      <alignment vertical="center"/>
    </xf>
    <xf numFmtId="49" fontId="3" fillId="0" borderId="2" xfId="0" applyNumberFormat="1" applyFont="1" applyBorder="1" applyAlignment="1">
      <alignment horizontal="center" vertical="center" wrapText="1"/>
    </xf>
    <xf numFmtId="49" fontId="3" fillId="0" borderId="22" xfId="0" applyNumberFormat="1" applyFont="1" applyBorder="1" applyAlignment="1">
      <alignment horizontal="center" vertical="center" wrapText="1"/>
    </xf>
    <xf numFmtId="49" fontId="2" fillId="3" borderId="57" xfId="0" applyNumberFormat="1" applyFont="1" applyFill="1" applyBorder="1" applyAlignment="1">
      <alignment horizontal="center" vertical="center" wrapText="1"/>
    </xf>
    <xf numFmtId="49" fontId="2" fillId="3" borderId="48" xfId="0" applyNumberFormat="1" applyFont="1" applyFill="1" applyBorder="1" applyAlignment="1">
      <alignment horizontal="center" vertical="center" wrapText="1"/>
    </xf>
    <xf numFmtId="49" fontId="2" fillId="3" borderId="49" xfId="0" applyNumberFormat="1" applyFont="1" applyFill="1" applyBorder="1" applyAlignment="1">
      <alignment horizontal="center" vertical="center" wrapText="1"/>
    </xf>
    <xf numFmtId="49" fontId="2" fillId="3" borderId="47" xfId="0" applyNumberFormat="1" applyFont="1" applyFill="1" applyBorder="1" applyAlignment="1">
      <alignment horizontal="center" vertical="center" wrapText="1"/>
    </xf>
    <xf numFmtId="49" fontId="2" fillId="2" borderId="29" xfId="0" applyNumberFormat="1" applyFont="1" applyFill="1" applyBorder="1" applyAlignment="1">
      <alignment horizontal="center" vertical="center" wrapText="1"/>
    </xf>
    <xf numFmtId="3" fontId="3" fillId="0" borderId="24" xfId="0" applyNumberFormat="1" applyFont="1" applyBorder="1" applyAlignment="1">
      <alignment horizontal="justify" vertical="center" wrapText="1"/>
    </xf>
    <xf numFmtId="3" fontId="3" fillId="0" borderId="24" xfId="0" applyNumberFormat="1" applyFont="1" applyBorder="1" applyAlignment="1">
      <alignment horizontal="right" vertical="center" wrapText="1"/>
    </xf>
    <xf numFmtId="3" fontId="3" fillId="0" borderId="1" xfId="0" applyNumberFormat="1" applyFont="1" applyBorder="1" applyAlignment="1">
      <alignment horizontal="justify" vertical="center" wrapText="1"/>
    </xf>
    <xf numFmtId="3" fontId="3" fillId="0" borderId="13" xfId="0" applyNumberFormat="1" applyFont="1" applyBorder="1" applyAlignment="1">
      <alignment horizontal="justify" vertical="center" wrapText="1"/>
    </xf>
    <xf numFmtId="3" fontId="3" fillId="0" borderId="14" xfId="0" applyNumberFormat="1" applyFont="1" applyBorder="1" applyAlignment="1">
      <alignment horizontal="justify" vertical="center" wrapText="1"/>
    </xf>
    <xf numFmtId="3" fontId="3" fillId="0" borderId="26" xfId="0" applyNumberFormat="1" applyFont="1" applyBorder="1" applyAlignment="1">
      <alignment horizontal="justify" vertical="center" wrapText="1"/>
    </xf>
    <xf numFmtId="3" fontId="3" fillId="0" borderId="26" xfId="0" applyNumberFormat="1" applyFont="1" applyBorder="1" applyAlignment="1">
      <alignment horizontal="right" vertical="center" wrapText="1"/>
    </xf>
    <xf numFmtId="0" fontId="9" fillId="0" borderId="0" xfId="0" applyFont="1" applyAlignment="1">
      <alignment vertical="center"/>
    </xf>
    <xf numFmtId="0" fontId="9" fillId="0" borderId="0" xfId="0" applyFont="1" applyAlignment="1">
      <alignment horizontal="left"/>
    </xf>
    <xf numFmtId="3" fontId="3" fillId="0" borderId="73" xfId="0" applyNumberFormat="1" applyFont="1" applyBorder="1" applyAlignment="1">
      <alignment horizontal="justify" vertical="center" wrapText="1"/>
    </xf>
    <xf numFmtId="3" fontId="3" fillId="0" borderId="73" xfId="0" applyNumberFormat="1" applyFont="1" applyBorder="1" applyAlignment="1">
      <alignment horizontal="right" vertical="center" wrapText="1"/>
    </xf>
    <xf numFmtId="3" fontId="3" fillId="0" borderId="74" xfId="0" applyNumberFormat="1" applyFont="1" applyBorder="1" applyAlignment="1">
      <alignment horizontal="right" vertical="center" wrapText="1"/>
    </xf>
    <xf numFmtId="3" fontId="3" fillId="0" borderId="75" xfId="0" applyNumberFormat="1" applyFont="1" applyBorder="1" applyAlignment="1">
      <alignment horizontal="right" vertical="center" wrapText="1"/>
    </xf>
    <xf numFmtId="3" fontId="3" fillId="0" borderId="75" xfId="5" applyNumberFormat="1" applyFont="1" applyFill="1" applyBorder="1" applyAlignment="1">
      <alignment horizontal="right" vertical="center" wrapText="1"/>
    </xf>
    <xf numFmtId="3" fontId="3" fillId="0" borderId="76" xfId="0" applyNumberFormat="1" applyFont="1" applyBorder="1" applyAlignment="1">
      <alignment horizontal="right" vertical="center" wrapText="1"/>
    </xf>
    <xf numFmtId="3" fontId="3" fillId="0" borderId="78" xfId="0" applyNumberFormat="1" applyFont="1" applyBorder="1" applyAlignment="1">
      <alignment horizontal="right" vertical="center" wrapText="1"/>
    </xf>
    <xf numFmtId="3" fontId="3" fillId="0" borderId="81" xfId="0" applyNumberFormat="1" applyFont="1" applyBorder="1" applyAlignment="1">
      <alignment horizontal="justify" vertical="center" wrapText="1"/>
    </xf>
    <xf numFmtId="3" fontId="3" fillId="0" borderId="81" xfId="0" applyNumberFormat="1" applyFont="1" applyBorder="1" applyAlignment="1">
      <alignment horizontal="right" vertical="center" wrapText="1"/>
    </xf>
    <xf numFmtId="3" fontId="3" fillId="0" borderId="82" xfId="0" applyNumberFormat="1" applyFont="1" applyBorder="1" applyAlignment="1">
      <alignment horizontal="right" vertical="center" wrapText="1"/>
    </xf>
    <xf numFmtId="3" fontId="3" fillId="0" borderId="83" xfId="0" applyNumberFormat="1" applyFont="1" applyBorder="1" applyAlignment="1">
      <alignment horizontal="right" vertical="center" wrapText="1"/>
    </xf>
    <xf numFmtId="3" fontId="3" fillId="0" borderId="83" xfId="5" applyNumberFormat="1" applyFont="1" applyFill="1" applyBorder="1" applyAlignment="1">
      <alignment horizontal="right" vertical="center" wrapText="1"/>
    </xf>
    <xf numFmtId="3" fontId="3" fillId="0" borderId="84" xfId="0" applyNumberFormat="1" applyFont="1" applyBorder="1" applyAlignment="1">
      <alignment horizontal="right" vertical="center" wrapText="1"/>
    </xf>
    <xf numFmtId="3" fontId="3" fillId="0" borderId="34" xfId="0" applyNumberFormat="1" applyFont="1" applyBorder="1" applyAlignment="1">
      <alignment horizontal="right" vertical="center" wrapText="1"/>
    </xf>
    <xf numFmtId="3" fontId="7" fillId="0" borderId="97" xfId="0" applyNumberFormat="1" applyFont="1" applyBorder="1" applyAlignment="1">
      <alignment horizontal="center" vertical="center" wrapText="1"/>
    </xf>
    <xf numFmtId="10" fontId="7" fillId="0" borderId="97" xfId="5" applyNumberFormat="1" applyFont="1" applyBorder="1" applyAlignment="1">
      <alignment horizontal="center" vertical="center" wrapText="1"/>
    </xf>
    <xf numFmtId="1" fontId="7" fillId="0" borderId="97" xfId="5" applyNumberFormat="1" applyFont="1" applyFill="1" applyBorder="1" applyAlignment="1">
      <alignment horizontal="center" vertical="center" wrapText="1"/>
    </xf>
    <xf numFmtId="1" fontId="7" fillId="0" borderId="98" xfId="5" applyNumberFormat="1" applyFont="1" applyFill="1" applyBorder="1" applyAlignment="1">
      <alignment horizontal="center" vertical="center" wrapText="1"/>
    </xf>
    <xf numFmtId="0" fontId="3" fillId="5" borderId="2" xfId="3" applyFont="1" applyFill="1" applyBorder="1" applyAlignment="1">
      <alignment horizontal="left" vertical="center" wrapText="1"/>
    </xf>
    <xf numFmtId="0" fontId="3" fillId="0" borderId="2" xfId="0" applyFont="1" applyBorder="1" applyAlignment="1">
      <alignment horizontal="left" vertical="center" wrapText="1"/>
    </xf>
    <xf numFmtId="0" fontId="3" fillId="4" borderId="2" xfId="3" applyFont="1" applyFill="1" applyBorder="1" applyAlignment="1">
      <alignment horizontal="left" vertical="center" wrapText="1"/>
    </xf>
    <xf numFmtId="49" fontId="3" fillId="5" borderId="2" xfId="0" applyNumberFormat="1" applyFont="1" applyFill="1" applyBorder="1" applyAlignment="1">
      <alignment horizontal="center" vertical="center" wrapText="1"/>
    </xf>
    <xf numFmtId="0" fontId="3" fillId="5" borderId="2" xfId="3" applyFont="1" applyFill="1" applyBorder="1" applyAlignment="1">
      <alignment horizontal="center" vertical="center" wrapText="1"/>
    </xf>
    <xf numFmtId="0" fontId="3" fillId="4" borderId="2" xfId="3"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5"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14" fontId="3" fillId="0" borderId="2" xfId="0" applyNumberFormat="1" applyFont="1" applyBorder="1" applyAlignment="1">
      <alignment horizontal="center" vertical="center" wrapText="1"/>
    </xf>
    <xf numFmtId="14" fontId="3" fillId="0" borderId="22" xfId="0" applyNumberFormat="1" applyFont="1" applyBorder="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49" fontId="14" fillId="0" borderId="0" xfId="0" applyNumberFormat="1" applyFont="1" applyAlignment="1">
      <alignment horizontal="right" vertical="center" wrapText="1"/>
    </xf>
    <xf numFmtId="49" fontId="2" fillId="0" borderId="0" xfId="0" applyNumberFormat="1" applyFont="1" applyAlignment="1">
      <alignment vertical="center"/>
    </xf>
    <xf numFmtId="14" fontId="28" fillId="0" borderId="2" xfId="0" applyNumberFormat="1" applyFont="1" applyBorder="1" applyAlignment="1">
      <alignment horizontal="center" vertical="center"/>
    </xf>
    <xf numFmtId="0" fontId="25" fillId="2" borderId="41" xfId="0" applyFont="1" applyFill="1" applyBorder="1" applyAlignment="1">
      <alignment horizontal="center" vertical="center"/>
    </xf>
    <xf numFmtId="0" fontId="25" fillId="2" borderId="57" xfId="0" applyFont="1" applyFill="1" applyBorder="1" applyAlignment="1">
      <alignment horizontal="center" vertical="center"/>
    </xf>
    <xf numFmtId="0" fontId="26" fillId="0" borderId="100"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102" xfId="0" applyFont="1" applyBorder="1" applyAlignment="1">
      <alignment horizontal="center" vertical="center" wrapText="1"/>
    </xf>
    <xf numFmtId="0" fontId="26" fillId="0" borderId="0" xfId="0" applyFont="1" applyAlignment="1">
      <alignment horizontal="center" vertical="center" wrapText="1"/>
    </xf>
    <xf numFmtId="0" fontId="26" fillId="0" borderId="101" xfId="0" applyFont="1" applyBorder="1" applyAlignment="1">
      <alignment horizontal="center" vertical="center"/>
    </xf>
    <xf numFmtId="0" fontId="26" fillId="0" borderId="103"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02" xfId="0" applyFont="1" applyBorder="1" applyAlignment="1">
      <alignment horizontal="center" vertical="center"/>
    </xf>
    <xf numFmtId="0" fontId="26" fillId="0" borderId="105" xfId="0" applyFont="1" applyBorder="1" applyAlignment="1">
      <alignment horizontal="center" vertical="center"/>
    </xf>
    <xf numFmtId="0" fontId="26" fillId="0" borderId="106" xfId="0" applyFont="1" applyBorder="1" applyAlignment="1">
      <alignment horizontal="center" vertical="center"/>
    </xf>
    <xf numFmtId="0" fontId="26" fillId="0" borderId="86" xfId="0" applyFont="1" applyBorder="1" applyAlignment="1">
      <alignment horizontal="center" vertical="center" wrapText="1"/>
    </xf>
    <xf numFmtId="0" fontId="26" fillId="0" borderId="107" xfId="0" applyFont="1" applyBorder="1" applyAlignment="1">
      <alignment horizontal="center" vertical="center" wrapText="1"/>
    </xf>
    <xf numFmtId="0" fontId="26" fillId="0" borderId="106" xfId="0" applyFont="1" applyBorder="1" applyAlignment="1">
      <alignment horizontal="center" vertical="center" wrapText="1"/>
    </xf>
    <xf numFmtId="0" fontId="26" fillId="0" borderId="108" xfId="0" applyFont="1" applyBorder="1" applyAlignment="1">
      <alignment horizontal="center" vertical="center" wrapText="1"/>
    </xf>
    <xf numFmtId="0" fontId="26" fillId="0" borderId="109" xfId="0" applyFont="1" applyBorder="1" applyAlignment="1">
      <alignment horizontal="center" vertical="center"/>
    </xf>
    <xf numFmtId="0" fontId="26" fillId="0" borderId="110" xfId="0" applyFont="1" applyBorder="1" applyAlignment="1">
      <alignment horizontal="center" vertical="center" wrapText="1"/>
    </xf>
    <xf numFmtId="0" fontId="26" fillId="0" borderId="111" xfId="0" applyFont="1" applyBorder="1" applyAlignment="1">
      <alignment horizontal="center" vertical="center"/>
    </xf>
    <xf numFmtId="0" fontId="26" fillId="0" borderId="112" xfId="0" applyFont="1" applyBorder="1" applyAlignment="1">
      <alignment horizontal="center" vertical="center" wrapText="1"/>
    </xf>
    <xf numFmtId="0" fontId="26" fillId="0" borderId="113" xfId="0" applyFont="1" applyBorder="1" applyAlignment="1">
      <alignment horizontal="center" vertical="center"/>
    </xf>
    <xf numFmtId="0" fontId="26" fillId="0" borderId="114" xfId="0" applyFont="1" applyBorder="1" applyAlignment="1">
      <alignment horizontal="center" vertical="center" wrapText="1"/>
    </xf>
    <xf numFmtId="0" fontId="26" fillId="0" borderId="115" xfId="0" applyFont="1" applyBorder="1" applyAlignment="1">
      <alignment horizontal="center" vertical="center" wrapText="1"/>
    </xf>
    <xf numFmtId="0" fontId="27" fillId="0" borderId="116" xfId="0" applyFont="1" applyBorder="1" applyAlignment="1">
      <alignment horizontal="center" vertical="center" wrapText="1"/>
    </xf>
    <xf numFmtId="0" fontId="26" fillId="0" borderId="117" xfId="0" applyFont="1" applyBorder="1" applyAlignment="1">
      <alignment horizontal="center" vertical="center" wrapText="1"/>
    </xf>
    <xf numFmtId="0" fontId="17" fillId="0" borderId="108" xfId="0" applyFont="1" applyBorder="1" applyAlignment="1">
      <alignment horizontal="center" vertical="center" wrapText="1"/>
    </xf>
    <xf numFmtId="0" fontId="17" fillId="0" borderId="110" xfId="0" applyFont="1" applyBorder="1" applyAlignment="1">
      <alignment horizontal="center" vertical="center" wrapText="1"/>
    </xf>
    <xf numFmtId="49" fontId="3" fillId="0" borderId="110" xfId="0" applyNumberFormat="1" applyFont="1" applyBorder="1" applyAlignment="1">
      <alignment horizontal="justify" vertical="center" wrapText="1"/>
    </xf>
    <xf numFmtId="49" fontId="3" fillId="0" borderId="119" xfId="0" applyNumberFormat="1" applyFont="1" applyBorder="1" applyAlignment="1">
      <alignment horizontal="justify" vertical="center" wrapText="1"/>
    </xf>
    <xf numFmtId="3" fontId="3" fillId="0" borderId="120" xfId="0" applyNumberFormat="1" applyFont="1" applyBorder="1" applyAlignment="1">
      <alignment horizontal="center" vertical="center" wrapText="1"/>
    </xf>
    <xf numFmtId="49" fontId="3" fillId="0" borderId="75" xfId="0" applyNumberFormat="1" applyFont="1" applyBorder="1" applyAlignment="1">
      <alignment horizontal="center" vertical="center" wrapText="1"/>
    </xf>
    <xf numFmtId="49" fontId="3" fillId="0" borderId="121" xfId="0" applyNumberFormat="1" applyFont="1" applyBorder="1" applyAlignment="1">
      <alignment horizontal="left" vertical="center" wrapText="1"/>
    </xf>
    <xf numFmtId="3" fontId="3" fillId="0" borderId="95" xfId="0" applyNumberFormat="1" applyFont="1" applyBorder="1" applyAlignment="1">
      <alignment horizontal="center" vertical="center" wrapText="1"/>
    </xf>
    <xf numFmtId="49" fontId="3" fillId="0" borderId="78" xfId="0" applyNumberFormat="1" applyFont="1" applyBorder="1" applyAlignment="1">
      <alignment horizontal="left" vertical="center" wrapText="1"/>
    </xf>
    <xf numFmtId="3" fontId="3" fillId="7" borderId="95" xfId="0" applyNumberFormat="1" applyFont="1" applyFill="1" applyBorder="1" applyAlignment="1">
      <alignment horizontal="center" vertical="center" wrapText="1"/>
    </xf>
    <xf numFmtId="3" fontId="3" fillId="7" borderId="118" xfId="0" applyNumberFormat="1" applyFont="1" applyFill="1" applyBorder="1" applyAlignment="1">
      <alignment horizontal="center" vertical="center" wrapText="1"/>
    </xf>
    <xf numFmtId="49" fontId="3" fillId="0" borderId="83" xfId="0" applyNumberFormat="1" applyFont="1" applyBorder="1" applyAlignment="1">
      <alignment horizontal="center" vertical="center" wrapText="1"/>
    </xf>
    <xf numFmtId="14" fontId="28" fillId="0" borderId="83" xfId="0" applyNumberFormat="1" applyFont="1" applyBorder="1" applyAlignment="1">
      <alignment horizontal="center" vertical="center"/>
    </xf>
    <xf numFmtId="49" fontId="3" fillId="0" borderId="84" xfId="0" applyNumberFormat="1" applyFont="1" applyBorder="1" applyAlignment="1">
      <alignment horizontal="left" vertical="center" wrapText="1"/>
    </xf>
    <xf numFmtId="49" fontId="3" fillId="0" borderId="71" xfId="0" applyNumberFormat="1" applyFont="1" applyBorder="1" applyAlignment="1">
      <alignment horizontal="justify" vertical="center" wrapText="1"/>
    </xf>
    <xf numFmtId="49" fontId="3" fillId="0" borderId="77" xfId="0" applyNumberFormat="1" applyFont="1" applyBorder="1" applyAlignment="1">
      <alignment horizontal="justify" vertical="center" wrapText="1"/>
    </xf>
    <xf numFmtId="49" fontId="3" fillId="0" borderId="79" xfId="0" applyNumberFormat="1" applyFont="1" applyBorder="1" applyAlignment="1">
      <alignment horizontal="justify" vertical="center" wrapText="1"/>
    </xf>
    <xf numFmtId="49" fontId="3" fillId="0" borderId="120" xfId="0" applyNumberFormat="1" applyFont="1" applyBorder="1" applyAlignment="1">
      <alignment horizontal="center" vertical="center" wrapText="1"/>
    </xf>
    <xf numFmtId="0" fontId="3" fillId="5" borderId="75" xfId="0" applyFont="1" applyFill="1" applyBorder="1" applyAlignment="1">
      <alignment horizontal="center" vertical="center" wrapText="1"/>
    </xf>
    <xf numFmtId="49" fontId="3" fillId="5" borderId="75" xfId="0" applyNumberFormat="1" applyFont="1" applyFill="1" applyBorder="1" applyAlignment="1">
      <alignment horizontal="center" vertical="center" wrapText="1"/>
    </xf>
    <xf numFmtId="0" fontId="3" fillId="5" borderId="75" xfId="0" applyFont="1" applyFill="1" applyBorder="1" applyAlignment="1">
      <alignment horizontal="left" vertical="center" wrapText="1"/>
    </xf>
    <xf numFmtId="49" fontId="3" fillId="5" borderId="76" xfId="0" applyNumberFormat="1" applyFont="1" applyFill="1" applyBorder="1" applyAlignment="1">
      <alignment horizontal="center" vertical="center" wrapText="1"/>
    </xf>
    <xf numFmtId="49" fontId="3" fillId="0" borderId="95" xfId="0" applyNumberFormat="1" applyFont="1" applyBorder="1" applyAlignment="1">
      <alignment horizontal="center" vertical="center" wrapText="1"/>
    </xf>
    <xf numFmtId="49" fontId="3" fillId="5" borderId="78" xfId="0" applyNumberFormat="1" applyFont="1" applyFill="1" applyBorder="1" applyAlignment="1">
      <alignment horizontal="center" vertical="center" wrapText="1"/>
    </xf>
    <xf numFmtId="49" fontId="3" fillId="4" borderId="78" xfId="0" applyNumberFormat="1" applyFont="1" applyFill="1" applyBorder="1" applyAlignment="1">
      <alignment horizontal="center" vertical="center" wrapText="1"/>
    </xf>
    <xf numFmtId="0" fontId="3" fillId="0" borderId="78" xfId="0" applyFont="1" applyBorder="1" applyAlignment="1">
      <alignment horizontal="center" vertical="center"/>
    </xf>
    <xf numFmtId="49" fontId="3" fillId="0" borderId="118" xfId="0" applyNumberFormat="1" applyFont="1" applyBorder="1" applyAlignment="1">
      <alignment horizontal="center" vertical="center" wrapText="1"/>
    </xf>
    <xf numFmtId="0" fontId="3" fillId="0" borderId="83" xfId="0" applyFont="1" applyBorder="1" applyAlignment="1">
      <alignment horizontal="center" vertical="center" wrapText="1"/>
    </xf>
    <xf numFmtId="0" fontId="3" fillId="0" borderId="83" xfId="0" applyFont="1" applyBorder="1" applyAlignment="1">
      <alignment horizontal="center" vertical="center"/>
    </xf>
    <xf numFmtId="0" fontId="3" fillId="5" borderId="83" xfId="0" applyFont="1" applyFill="1" applyBorder="1" applyAlignment="1">
      <alignment horizontal="center" vertical="center" wrapText="1"/>
    </xf>
    <xf numFmtId="0" fontId="3" fillId="5" borderId="83" xfId="0" applyFont="1" applyFill="1" applyBorder="1" applyAlignment="1">
      <alignment horizontal="left" vertical="center" wrapText="1"/>
    </xf>
    <xf numFmtId="49" fontId="3" fillId="4" borderId="83" xfId="0" applyNumberFormat="1" applyFont="1" applyFill="1" applyBorder="1" applyAlignment="1">
      <alignment horizontal="center" vertical="center" wrapText="1"/>
    </xf>
    <xf numFmtId="0" fontId="3" fillId="0" borderId="84" xfId="0" applyFont="1" applyBorder="1" applyAlignment="1">
      <alignment horizontal="center" vertical="center"/>
    </xf>
    <xf numFmtId="49" fontId="3" fillId="0" borderId="128" xfId="0" applyNumberFormat="1" applyFont="1" applyBorder="1" applyAlignment="1">
      <alignment horizontal="justify" vertical="center" wrapText="1"/>
    </xf>
    <xf numFmtId="49" fontId="3" fillId="0" borderId="26" xfId="0" applyNumberFormat="1" applyFont="1" applyBorder="1" applyAlignment="1">
      <alignment horizontal="justify" vertical="center" wrapText="1"/>
    </xf>
    <xf numFmtId="49" fontId="2" fillId="2" borderId="129" xfId="0" applyNumberFormat="1" applyFont="1" applyFill="1" applyBorder="1" applyAlignment="1">
      <alignment horizontal="center" vertical="center" wrapText="1"/>
    </xf>
    <xf numFmtId="49" fontId="2" fillId="2" borderId="130" xfId="0" applyNumberFormat="1" applyFont="1" applyFill="1" applyBorder="1" applyAlignment="1">
      <alignment horizontal="center" vertical="center" wrapText="1"/>
    </xf>
    <xf numFmtId="49" fontId="2" fillId="2" borderId="131" xfId="0" applyNumberFormat="1" applyFont="1" applyFill="1" applyBorder="1" applyAlignment="1">
      <alignment horizontal="center" vertical="center" wrapText="1"/>
    </xf>
    <xf numFmtId="49" fontId="3" fillId="0" borderId="99" xfId="0" applyNumberFormat="1" applyFont="1" applyBorder="1" applyAlignment="1">
      <alignment horizontal="justify" vertical="center" wrapText="1"/>
    </xf>
    <xf numFmtId="14" fontId="22" fillId="4" borderId="132" xfId="0" applyNumberFormat="1" applyFont="1" applyFill="1" applyBorder="1" applyAlignment="1">
      <alignment horizontal="center" vertical="center"/>
    </xf>
    <xf numFmtId="49" fontId="3" fillId="0" borderId="109" xfId="0" applyNumberFormat="1" applyFont="1" applyBorder="1" applyAlignment="1">
      <alignment horizontal="justify" vertical="center" wrapText="1"/>
    </xf>
    <xf numFmtId="14" fontId="22" fillId="4" borderId="110" xfId="0" applyNumberFormat="1" applyFont="1" applyFill="1" applyBorder="1" applyAlignment="1">
      <alignment horizontal="center" vertical="center"/>
    </xf>
    <xf numFmtId="49" fontId="3" fillId="0" borderId="111" xfId="0" applyNumberFormat="1" applyFont="1" applyBorder="1" applyAlignment="1">
      <alignment horizontal="justify" vertical="center" wrapText="1"/>
    </xf>
    <xf numFmtId="14" fontId="22" fillId="4" borderId="112" xfId="0" applyNumberFormat="1" applyFont="1" applyFill="1" applyBorder="1" applyAlignment="1">
      <alignment horizontal="center" vertical="center"/>
    </xf>
    <xf numFmtId="49" fontId="3" fillId="0" borderId="133" xfId="0" applyNumberFormat="1" applyFont="1" applyBorder="1" applyAlignment="1">
      <alignment horizontal="justify" vertical="center" wrapText="1"/>
    </xf>
    <xf numFmtId="14" fontId="22" fillId="4" borderId="134" xfId="0" applyNumberFormat="1" applyFont="1" applyFill="1" applyBorder="1" applyAlignment="1">
      <alignment horizontal="center" vertical="center"/>
    </xf>
    <xf numFmtId="49" fontId="3" fillId="0" borderId="135" xfId="0" applyNumberFormat="1" applyFont="1" applyBorder="1" applyAlignment="1">
      <alignment horizontal="justify" vertical="center" wrapText="1"/>
    </xf>
    <xf numFmtId="49" fontId="3" fillId="0" borderId="93" xfId="0" applyNumberFormat="1" applyFont="1" applyBorder="1" applyAlignment="1">
      <alignment vertical="center" wrapText="1"/>
    </xf>
    <xf numFmtId="1" fontId="3" fillId="0" borderId="136" xfId="0" applyNumberFormat="1" applyFont="1" applyBorder="1" applyAlignment="1">
      <alignment horizontal="justify" vertical="center" wrapText="1"/>
    </xf>
    <xf numFmtId="49" fontId="9" fillId="0" borderId="137" xfId="0" applyNumberFormat="1" applyFont="1" applyBorder="1" applyAlignment="1">
      <alignment horizontal="center" vertical="center" wrapText="1"/>
    </xf>
    <xf numFmtId="49" fontId="9" fillId="0" borderId="138" xfId="0" applyNumberFormat="1" applyFont="1" applyBorder="1" applyAlignment="1">
      <alignment horizontal="center" vertical="center" wrapText="1"/>
    </xf>
    <xf numFmtId="49" fontId="9" fillId="0" borderId="70" xfId="0" applyNumberFormat="1" applyFont="1" applyBorder="1" applyAlignment="1">
      <alignment horizontal="center" vertical="center" wrapText="1"/>
    </xf>
    <xf numFmtId="49" fontId="9" fillId="0" borderId="69" xfId="0" applyNumberFormat="1" applyFont="1" applyBorder="1" applyAlignment="1">
      <alignment horizontal="center" vertical="center" wrapText="1"/>
    </xf>
    <xf numFmtId="1" fontId="9" fillId="0" borderId="139" xfId="0" applyNumberFormat="1" applyFont="1" applyBorder="1" applyAlignment="1">
      <alignment horizontal="center" vertical="center" wrapText="1"/>
    </xf>
    <xf numFmtId="3" fontId="7" fillId="0" borderId="137" xfId="0" applyNumberFormat="1" applyFont="1" applyBorder="1" applyAlignment="1">
      <alignment horizontal="center" vertical="center" wrapText="1"/>
    </xf>
    <xf numFmtId="3" fontId="7" fillId="0" borderId="138" xfId="0" applyNumberFormat="1" applyFont="1" applyBorder="1" applyAlignment="1">
      <alignment horizontal="center" vertical="center" wrapText="1"/>
    </xf>
    <xf numFmtId="3" fontId="7" fillId="0" borderId="69"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3" fontId="7" fillId="0" borderId="90" xfId="0" applyNumberFormat="1" applyFont="1" applyBorder="1" applyAlignment="1">
      <alignment horizontal="center" vertical="center" wrapText="1"/>
    </xf>
    <xf numFmtId="3" fontId="7" fillId="0" borderId="140" xfId="0" applyNumberFormat="1" applyFont="1" applyBorder="1" applyAlignment="1">
      <alignment horizontal="center" vertical="center" wrapText="1"/>
    </xf>
    <xf numFmtId="3" fontId="7" fillId="0" borderId="141" xfId="0" applyNumberFormat="1" applyFont="1" applyBorder="1" applyAlignment="1">
      <alignment horizontal="center" vertical="center" wrapText="1"/>
    </xf>
    <xf numFmtId="3" fontId="7" fillId="0" borderId="90" xfId="5" applyNumberFormat="1" applyFont="1" applyFill="1" applyBorder="1" applyAlignment="1">
      <alignment horizontal="center" vertical="center" wrapText="1"/>
    </xf>
    <xf numFmtId="168" fontId="7" fillId="0" borderId="90" xfId="5" applyNumberFormat="1" applyFont="1" applyBorder="1" applyAlignment="1">
      <alignment horizontal="center" vertical="center" wrapText="1"/>
    </xf>
    <xf numFmtId="168" fontId="7" fillId="0" borderId="140" xfId="5" applyNumberFormat="1" applyFont="1" applyBorder="1" applyAlignment="1">
      <alignment horizontal="center" vertical="center" wrapText="1"/>
    </xf>
    <xf numFmtId="0" fontId="24" fillId="0" borderId="70" xfId="0" applyFont="1" applyBorder="1" applyAlignment="1">
      <alignment horizontal="center" vertical="center" wrapText="1"/>
    </xf>
    <xf numFmtId="0" fontId="24" fillId="0" borderId="138" xfId="0" applyFont="1" applyBorder="1" applyAlignment="1">
      <alignment horizontal="center" vertical="center" wrapText="1"/>
    </xf>
    <xf numFmtId="168" fontId="7" fillId="0" borderId="0" xfId="5" applyNumberFormat="1" applyFont="1" applyBorder="1" applyAlignment="1">
      <alignment horizontal="center" vertical="center" wrapText="1"/>
    </xf>
    <xf numFmtId="1" fontId="7" fillId="0" borderId="140" xfId="5" applyNumberFormat="1" applyFont="1" applyFill="1" applyBorder="1" applyAlignment="1">
      <alignment horizontal="center" vertical="center" wrapText="1"/>
    </xf>
    <xf numFmtId="3" fontId="7" fillId="0" borderId="0" xfId="0" applyNumberFormat="1" applyFont="1" applyAlignment="1">
      <alignment horizontal="center" vertical="center" wrapText="1"/>
    </xf>
    <xf numFmtId="0" fontId="24" fillId="0" borderId="19" xfId="0" applyFont="1" applyBorder="1" applyAlignment="1">
      <alignment horizontal="center" vertical="center" wrapText="1"/>
    </xf>
    <xf numFmtId="0" fontId="24" fillId="0" borderId="90" xfId="0" applyFont="1" applyBorder="1" applyAlignment="1">
      <alignment horizontal="center" vertical="center" wrapText="1"/>
    </xf>
    <xf numFmtId="3" fontId="7" fillId="0" borderId="142" xfId="0" applyNumberFormat="1" applyFont="1" applyBorder="1" applyAlignment="1">
      <alignment horizontal="center" vertical="center" wrapText="1"/>
    </xf>
    <xf numFmtId="0" fontId="24" fillId="0" borderId="143" xfId="0" applyFont="1" applyBorder="1" applyAlignment="1">
      <alignment horizontal="center" vertical="center" wrapText="1"/>
    </xf>
    <xf numFmtId="0" fontId="24" fillId="0" borderId="112" xfId="0" applyFont="1" applyBorder="1" applyAlignment="1">
      <alignment horizontal="center" vertical="center" wrapText="1"/>
    </xf>
    <xf numFmtId="49" fontId="9" fillId="0" borderId="144" xfId="0" applyNumberFormat="1" applyFont="1" applyBorder="1" applyAlignment="1">
      <alignment horizontal="center" vertical="center" wrapText="1"/>
    </xf>
    <xf numFmtId="3" fontId="7" fillId="0" borderId="86" xfId="0" applyNumberFormat="1" applyFont="1" applyBorder="1" applyAlignment="1">
      <alignment horizontal="center" vertical="center" wrapText="1"/>
    </xf>
    <xf numFmtId="168" fontId="7" fillId="0" borderId="123" xfId="5" applyNumberFormat="1" applyFont="1" applyBorder="1" applyAlignment="1">
      <alignment horizontal="center" vertical="center" wrapText="1"/>
    </xf>
    <xf numFmtId="0" fontId="24" fillId="0" borderId="137" xfId="0" applyFont="1" applyBorder="1" applyAlignment="1">
      <alignment horizontal="center" vertical="center" wrapText="1"/>
    </xf>
    <xf numFmtId="0" fontId="24" fillId="0" borderId="86" xfId="0" applyFont="1" applyBorder="1" applyAlignment="1">
      <alignment horizontal="center" vertical="center" wrapText="1"/>
    </xf>
    <xf numFmtId="0" fontId="24" fillId="0" borderId="108" xfId="0" applyFont="1" applyBorder="1" applyAlignment="1">
      <alignment horizontal="center" vertical="center" wrapText="1"/>
    </xf>
    <xf numFmtId="49" fontId="9" fillId="0" borderId="146" xfId="0" applyNumberFormat="1" applyFont="1" applyBorder="1" applyAlignment="1">
      <alignment horizontal="center" vertical="center" wrapText="1"/>
    </xf>
    <xf numFmtId="3" fontId="7" fillId="0" borderId="89" xfId="0" applyNumberFormat="1" applyFont="1" applyBorder="1" applyAlignment="1">
      <alignment horizontal="center" vertical="center" wrapText="1"/>
    </xf>
    <xf numFmtId="168" fontId="7" fillId="0" borderId="89" xfId="5" applyNumberFormat="1" applyFont="1" applyBorder="1" applyAlignment="1">
      <alignment horizontal="center" vertical="center" wrapText="1"/>
    </xf>
    <xf numFmtId="0" fontId="24" fillId="0" borderId="69"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119" xfId="0" applyFont="1" applyBorder="1" applyAlignment="1">
      <alignment horizontal="center" vertical="center" wrapText="1"/>
    </xf>
    <xf numFmtId="3" fontId="7" fillId="0" borderId="147" xfId="0" applyNumberFormat="1" applyFont="1" applyBorder="1" applyAlignment="1">
      <alignment horizontal="center" vertical="center" wrapText="1"/>
    </xf>
    <xf numFmtId="3" fontId="7" fillId="0" borderId="148" xfId="0" applyNumberFormat="1" applyFont="1" applyBorder="1" applyAlignment="1">
      <alignment horizontal="center" vertical="center" wrapText="1"/>
    </xf>
    <xf numFmtId="3" fontId="7" fillId="0" borderId="149" xfId="0" applyNumberFormat="1" applyFont="1" applyBorder="1" applyAlignment="1">
      <alignment horizontal="center" vertical="center" wrapText="1"/>
    </xf>
    <xf numFmtId="3" fontId="7" fillId="0" borderId="70" xfId="0" applyNumberFormat="1" applyFont="1" applyBorder="1" applyAlignment="1">
      <alignment horizontal="center" vertical="center" wrapText="1"/>
    </xf>
    <xf numFmtId="3" fontId="7" fillId="0" borderId="150" xfId="0" applyNumberFormat="1" applyFont="1" applyBorder="1" applyAlignment="1">
      <alignment horizontal="center" vertical="center" wrapText="1"/>
    </xf>
    <xf numFmtId="3" fontId="7" fillId="0" borderId="86" xfId="5" applyNumberFormat="1" applyFont="1" applyFill="1" applyBorder="1" applyAlignment="1">
      <alignment horizontal="center" vertical="center" wrapText="1"/>
    </xf>
    <xf numFmtId="9" fontId="7" fillId="0" borderId="141" xfId="5" applyFont="1" applyBorder="1" applyAlignment="1">
      <alignment horizontal="center" vertical="center" wrapText="1"/>
    </xf>
    <xf numFmtId="3" fontId="7" fillId="0" borderId="89" xfId="5" applyNumberFormat="1" applyFont="1" applyFill="1" applyBorder="1" applyAlignment="1">
      <alignment horizontal="center" vertical="center" wrapText="1"/>
    </xf>
    <xf numFmtId="3" fontId="7" fillId="0" borderId="19" xfId="5" applyNumberFormat="1" applyFont="1" applyFill="1" applyBorder="1" applyAlignment="1">
      <alignment horizontal="center" vertical="center" wrapText="1"/>
    </xf>
    <xf numFmtId="168" fontId="7" fillId="0" borderId="137" xfId="5" applyNumberFormat="1" applyFont="1" applyFill="1" applyBorder="1" applyAlignment="1">
      <alignment horizontal="center" vertical="center" wrapText="1"/>
    </xf>
    <xf numFmtId="168" fontId="7" fillId="0" borderId="69" xfId="5" applyNumberFormat="1" applyFont="1" applyFill="1" applyBorder="1" applyAlignment="1">
      <alignment horizontal="center" vertical="center" wrapText="1"/>
    </xf>
    <xf numFmtId="3" fontId="7" fillId="0" borderId="146" xfId="0" applyNumberFormat="1" applyFont="1" applyBorder="1" applyAlignment="1">
      <alignment horizontal="center" vertical="center" wrapText="1"/>
    </xf>
    <xf numFmtId="49" fontId="2" fillId="2" borderId="27" xfId="0" applyNumberFormat="1" applyFont="1" applyFill="1" applyBorder="1" applyAlignment="1">
      <alignment horizontal="center" vertical="center" wrapText="1"/>
    </xf>
    <xf numFmtId="49" fontId="2" fillId="2" borderId="30" xfId="0" applyNumberFormat="1" applyFont="1" applyFill="1" applyBorder="1" applyAlignment="1">
      <alignment horizontal="center" vertical="center" wrapText="1"/>
    </xf>
    <xf numFmtId="49" fontId="2" fillId="2" borderId="31" xfId="0" applyNumberFormat="1" applyFont="1" applyFill="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49" fontId="2" fillId="2" borderId="40" xfId="0" applyNumberFormat="1" applyFont="1" applyFill="1" applyBorder="1" applyAlignment="1">
      <alignment horizontal="justify" vertical="center"/>
    </xf>
    <xf numFmtId="0" fontId="0" fillId="2" borderId="3" xfId="0" applyFill="1" applyBorder="1" applyAlignment="1">
      <alignment horizontal="justify" vertical="center"/>
    </xf>
    <xf numFmtId="3" fontId="2" fillId="2" borderId="3"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49" fontId="2" fillId="2" borderId="33" xfId="0" applyNumberFormat="1" applyFont="1" applyFill="1" applyBorder="1" applyAlignment="1">
      <alignment horizontal="justify" vertical="center" wrapText="1"/>
    </xf>
    <xf numFmtId="0" fontId="0" fillId="2" borderId="2" xfId="0" applyFill="1" applyBorder="1" applyAlignment="1">
      <alignment horizontal="justify" vertical="center" wrapText="1"/>
    </xf>
    <xf numFmtId="49" fontId="2" fillId="2" borderId="40" xfId="0" applyNumberFormat="1" applyFont="1" applyFill="1" applyBorder="1" applyAlignment="1">
      <alignment horizontal="justify" vertical="center" wrapText="1"/>
    </xf>
    <xf numFmtId="0" fontId="0" fillId="2" borderId="3" xfId="0" applyFill="1" applyBorder="1" applyAlignment="1">
      <alignment horizontal="justify" vertical="center" wrapText="1"/>
    </xf>
    <xf numFmtId="49" fontId="2" fillId="2" borderId="51" xfId="0" applyNumberFormat="1" applyFont="1" applyFill="1" applyBorder="1" applyAlignment="1">
      <alignment horizontal="justify" vertical="center"/>
    </xf>
    <xf numFmtId="0" fontId="0" fillId="2" borderId="29" xfId="0" applyFill="1" applyBorder="1" applyAlignment="1">
      <alignment horizontal="justify" vertical="center"/>
    </xf>
    <xf numFmtId="0" fontId="0" fillId="2" borderId="32" xfId="0" applyFill="1" applyBorder="1" applyAlignment="1">
      <alignment horizontal="justify" vertical="center"/>
    </xf>
    <xf numFmtId="3" fontId="2" fillId="2" borderId="52" xfId="0" applyNumberFormat="1" applyFont="1" applyFill="1" applyBorder="1" applyAlignment="1">
      <alignment horizontal="center" vertical="center" wrapText="1"/>
    </xf>
    <xf numFmtId="3" fontId="2" fillId="2" borderId="29" xfId="0" applyNumberFormat="1" applyFont="1" applyFill="1" applyBorder="1" applyAlignment="1">
      <alignment horizontal="center" vertical="center" wrapText="1"/>
    </xf>
    <xf numFmtId="3" fontId="2" fillId="2" borderId="28" xfId="0" applyNumberFormat="1" applyFont="1" applyFill="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22"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49" fontId="2" fillId="2" borderId="45" xfId="0" applyNumberFormat="1" applyFont="1" applyFill="1" applyBorder="1" applyAlignment="1">
      <alignment horizontal="center" vertical="center"/>
    </xf>
    <xf numFmtId="49" fontId="2" fillId="2" borderId="44"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3" fontId="2" fillId="2" borderId="53" xfId="0" applyNumberFormat="1" applyFont="1" applyFill="1" applyBorder="1" applyAlignment="1">
      <alignment horizontal="center" vertical="center" wrapText="1"/>
    </xf>
    <xf numFmtId="3" fontId="2" fillId="2" borderId="44"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49" fontId="2" fillId="2" borderId="35" xfId="0" applyNumberFormat="1" applyFont="1" applyFill="1" applyBorder="1" applyAlignment="1">
      <alignment horizontal="justify" vertical="center"/>
    </xf>
    <xf numFmtId="0" fontId="0" fillId="2" borderId="7" xfId="0" applyFill="1" applyBorder="1" applyAlignment="1">
      <alignment horizontal="justify" vertical="center"/>
    </xf>
    <xf numFmtId="3" fontId="2" fillId="2" borderId="7"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49" fontId="2" fillId="2" borderId="33"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49" fontId="2" fillId="2" borderId="39" xfId="0" applyNumberFormat="1" applyFont="1" applyFill="1" applyBorder="1" applyAlignment="1">
      <alignment horizontal="left" vertical="center" wrapText="1"/>
    </xf>
    <xf numFmtId="49" fontId="2" fillId="2" borderId="16" xfId="0" applyNumberFormat="1" applyFont="1" applyFill="1" applyBorder="1" applyAlignment="1">
      <alignment horizontal="left" vertical="center" wrapText="1"/>
    </xf>
    <xf numFmtId="49" fontId="2" fillId="2" borderId="2" xfId="0" applyNumberFormat="1" applyFont="1" applyFill="1" applyBorder="1" applyAlignment="1">
      <alignment horizontal="justify" vertical="center" wrapText="1"/>
    </xf>
    <xf numFmtId="49" fontId="2" fillId="2" borderId="51" xfId="0" applyNumberFormat="1" applyFont="1" applyFill="1" applyBorder="1" applyAlignment="1">
      <alignment horizontal="left" vertical="center" wrapText="1"/>
    </xf>
    <xf numFmtId="49" fontId="2" fillId="2" borderId="29" xfId="0" applyNumberFormat="1" applyFont="1" applyFill="1" applyBorder="1" applyAlignment="1">
      <alignment horizontal="left" vertical="center" wrapText="1"/>
    </xf>
    <xf numFmtId="49" fontId="15"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3" fontId="9" fillId="0" borderId="96" xfId="0" applyNumberFormat="1" applyFont="1" applyBorder="1" applyAlignment="1">
      <alignment horizontal="center" vertical="center" wrapText="1"/>
    </xf>
    <xf numFmtId="3" fontId="9" fillId="0" borderId="140" xfId="0" applyNumberFormat="1" applyFont="1" applyBorder="1" applyAlignment="1">
      <alignment horizontal="center" vertical="center" wrapText="1"/>
    </xf>
    <xf numFmtId="1" fontId="9" fillId="0" borderId="105" xfId="0" applyNumberFormat="1" applyFont="1" applyBorder="1" applyAlignment="1">
      <alignment horizontal="center" vertical="center" wrapText="1"/>
    </xf>
    <xf numFmtId="1" fontId="9" fillId="0" borderId="145" xfId="0" applyNumberFormat="1" applyFont="1" applyBorder="1" applyAlignment="1">
      <alignment horizontal="center" vertical="center" wrapText="1"/>
    </xf>
    <xf numFmtId="49" fontId="9" fillId="2" borderId="91" xfId="0" applyNumberFormat="1" applyFont="1" applyFill="1" applyBorder="1" applyAlignment="1">
      <alignment horizontal="center" vertical="center" wrapText="1"/>
    </xf>
    <xf numFmtId="49" fontId="9" fillId="2" borderId="54" xfId="0" applyNumberFormat="1" applyFont="1" applyFill="1" applyBorder="1" applyAlignment="1">
      <alignment horizontal="center" vertical="center" wrapText="1"/>
    </xf>
    <xf numFmtId="49" fontId="9" fillId="2" borderId="93" xfId="0" applyNumberFormat="1" applyFont="1" applyFill="1" applyBorder="1" applyAlignment="1">
      <alignment horizontal="center" vertical="center" wrapText="1"/>
    </xf>
    <xf numFmtId="49" fontId="9" fillId="3" borderId="91" xfId="0" applyNumberFormat="1" applyFont="1" applyFill="1" applyBorder="1" applyAlignment="1">
      <alignment horizontal="center" vertical="center" wrapText="1"/>
    </xf>
    <xf numFmtId="49" fontId="9" fillId="3" borderId="54" xfId="0" applyNumberFormat="1" applyFont="1" applyFill="1" applyBorder="1" applyAlignment="1">
      <alignment horizontal="center" vertical="center" wrapText="1"/>
    </xf>
    <xf numFmtId="49" fontId="9" fillId="3" borderId="93" xfId="0" applyNumberFormat="1" applyFont="1" applyFill="1" applyBorder="1" applyAlignment="1">
      <alignment horizontal="center" vertical="center" wrapText="1"/>
    </xf>
    <xf numFmtId="1" fontId="9" fillId="0" borderId="139" xfId="0" applyNumberFormat="1" applyFont="1" applyBorder="1" applyAlignment="1">
      <alignment horizontal="center" vertical="center" wrapText="1"/>
    </xf>
    <xf numFmtId="1" fontId="9" fillId="0" borderId="11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3" borderId="92" xfId="0" applyNumberFormat="1" applyFont="1" applyFill="1" applyBorder="1" applyAlignment="1">
      <alignment horizontal="center" vertical="center" wrapText="1"/>
    </xf>
    <xf numFmtId="49" fontId="9" fillId="3" borderId="94" xfId="0" applyNumberFormat="1" applyFont="1" applyFill="1" applyBorder="1" applyAlignment="1">
      <alignment horizontal="center" vertical="center" wrapText="1"/>
    </xf>
    <xf numFmtId="49" fontId="9" fillId="2" borderId="85" xfId="0" applyNumberFormat="1" applyFont="1" applyFill="1" applyBorder="1" applyAlignment="1">
      <alignment horizontal="center" vertical="center" wrapText="1"/>
    </xf>
    <xf numFmtId="49" fontId="9" fillId="2" borderId="88" xfId="0" applyNumberFormat="1" applyFont="1" applyFill="1" applyBorder="1" applyAlignment="1">
      <alignment horizontal="center" vertical="center" wrapText="1"/>
    </xf>
    <xf numFmtId="0" fontId="13" fillId="0" borderId="0" xfId="0" applyFont="1" applyAlignment="1">
      <alignment horizontal="left" vertical="center" wrapText="1"/>
    </xf>
    <xf numFmtId="49" fontId="8" fillId="0" borderId="55" xfId="0" applyNumberFormat="1" applyFont="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6" xfId="0" applyNumberFormat="1" applyFont="1" applyFill="1" applyBorder="1" applyAlignment="1">
      <alignment horizontal="center" vertical="center" wrapText="1"/>
    </xf>
    <xf numFmtId="1" fontId="2" fillId="0" borderId="71" xfId="0" applyNumberFormat="1" applyFont="1" applyBorder="1" applyAlignment="1">
      <alignment horizontal="center" vertical="center" wrapText="1"/>
    </xf>
    <xf numFmtId="1" fontId="2" fillId="0" borderId="77" xfId="0" applyNumberFormat="1" applyFont="1" applyBorder="1" applyAlignment="1">
      <alignment horizontal="center" vertical="center" wrapText="1"/>
    </xf>
    <xf numFmtId="1" fontId="2" fillId="0" borderId="79" xfId="0" applyNumberFormat="1" applyFont="1" applyBorder="1" applyAlignment="1">
      <alignment horizontal="center" vertical="center" wrapText="1"/>
    </xf>
    <xf numFmtId="49" fontId="16" fillId="0" borderId="0" xfId="0" applyNumberFormat="1" applyFont="1" applyAlignment="1">
      <alignment horizontal="justify" vertical="center" wrapText="1"/>
    </xf>
    <xf numFmtId="3" fontId="2" fillId="0" borderId="72" xfId="0" applyNumberFormat="1" applyFont="1" applyBorder="1" applyAlignment="1">
      <alignment horizontal="center" vertical="center" wrapText="1"/>
    </xf>
    <xf numFmtId="3" fontId="2" fillId="0" borderId="45" xfId="0" applyNumberFormat="1" applyFont="1" applyBorder="1" applyAlignment="1">
      <alignment horizontal="center" vertical="center" wrapText="1"/>
    </xf>
    <xf numFmtId="3" fontId="2" fillId="0" borderId="80" xfId="0" applyNumberFormat="1" applyFont="1" applyBorder="1" applyAlignment="1">
      <alignment horizontal="center" vertical="center" wrapText="1"/>
    </xf>
    <xf numFmtId="49" fontId="2" fillId="2" borderId="56" xfId="0" applyNumberFormat="1" applyFont="1" applyFill="1" applyBorder="1" applyAlignment="1">
      <alignment horizontal="center" vertical="center" wrapText="1"/>
    </xf>
    <xf numFmtId="49" fontId="2" fillId="2" borderId="43"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3" fontId="2" fillId="0" borderId="19" xfId="0" applyNumberFormat="1" applyFont="1" applyBorder="1" applyAlignment="1">
      <alignment horizontal="center" vertical="center" wrapText="1"/>
    </xf>
    <xf numFmtId="3" fontId="2" fillId="0" borderId="44" xfId="0" applyNumberFormat="1" applyFont="1" applyBorder="1" applyAlignment="1">
      <alignment horizontal="center" vertical="center" wrapText="1"/>
    </xf>
    <xf numFmtId="3" fontId="2" fillId="0" borderId="20" xfId="0" applyNumberFormat="1" applyFont="1" applyBorder="1" applyAlignment="1">
      <alignment horizontal="center" vertical="center" wrapText="1"/>
    </xf>
    <xf numFmtId="1" fontId="2" fillId="0" borderId="24"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3" xfId="0" applyNumberFormat="1" applyFont="1" applyBorder="1" applyAlignment="1">
      <alignment horizontal="center" vertical="center" wrapText="1"/>
    </xf>
    <xf numFmtId="3" fontId="2" fillId="0" borderId="50" xfId="0" applyNumberFormat="1" applyFont="1" applyBorder="1" applyAlignment="1">
      <alignment horizontal="center" vertical="center" wrapText="1"/>
    </xf>
    <xf numFmtId="1" fontId="2" fillId="0" borderId="70" xfId="0" applyNumberFormat="1" applyFont="1" applyBorder="1" applyAlignment="1">
      <alignment horizontal="center" vertical="center" wrapText="1"/>
    </xf>
    <xf numFmtId="1" fontId="2" fillId="0" borderId="68" xfId="0" applyNumberFormat="1" applyFont="1" applyBorder="1" applyAlignment="1">
      <alignment horizontal="center" vertical="center" wrapText="1"/>
    </xf>
    <xf numFmtId="1" fontId="2" fillId="0" borderId="69" xfId="0" applyNumberFormat="1" applyFont="1" applyBorder="1" applyAlignment="1">
      <alignment horizontal="center" vertical="center" wrapText="1"/>
    </xf>
    <xf numFmtId="1" fontId="9" fillId="0" borderId="0" xfId="0" applyNumberFormat="1" applyFont="1" applyAlignment="1">
      <alignment horizontal="left" vertical="center" wrapText="1"/>
    </xf>
    <xf numFmtId="0" fontId="9" fillId="0" borderId="0" xfId="0" applyFont="1" applyAlignment="1">
      <alignment horizontal="center" wrapText="1"/>
    </xf>
    <xf numFmtId="3" fontId="2" fillId="0" borderId="56"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1" fontId="2" fillId="0" borderId="26" xfId="0" applyNumberFormat="1" applyFont="1" applyBorder="1" applyAlignment="1">
      <alignment horizontal="center" vertical="center" wrapText="1"/>
    </xf>
    <xf numFmtId="3" fontId="2" fillId="0" borderId="90" xfId="0" applyNumberFormat="1" applyFont="1" applyBorder="1" applyAlignment="1">
      <alignment horizontal="center" vertical="center" wrapText="1"/>
    </xf>
    <xf numFmtId="1" fontId="2" fillId="0" borderId="85" xfId="0" applyNumberFormat="1" applyFont="1" applyBorder="1" applyAlignment="1">
      <alignment horizontal="center" vertical="center" wrapText="1"/>
    </xf>
    <xf numFmtId="1" fontId="2" fillId="0" borderId="87" xfId="0" applyNumberFormat="1" applyFont="1" applyBorder="1" applyAlignment="1">
      <alignment horizontal="center" vertical="center" wrapText="1"/>
    </xf>
    <xf numFmtId="1" fontId="2" fillId="0" borderId="88" xfId="0" applyNumberFormat="1" applyFont="1" applyBorder="1" applyAlignment="1">
      <alignment horizontal="center" vertical="center" wrapText="1"/>
    </xf>
    <xf numFmtId="3" fontId="2" fillId="0" borderId="86" xfId="0" applyNumberFormat="1" applyFont="1" applyBorder="1" applyAlignment="1">
      <alignment horizontal="center" vertical="center" wrapText="1"/>
    </xf>
    <xf numFmtId="3" fontId="2" fillId="0" borderId="89" xfId="0" applyNumberFormat="1" applyFont="1" applyBorder="1" applyAlignment="1">
      <alignment horizontal="center" vertical="center" wrapText="1"/>
    </xf>
    <xf numFmtId="49" fontId="2" fillId="2" borderId="41"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49" fontId="2" fillId="2" borderId="57" xfId="0" applyNumberFormat="1" applyFont="1" applyFill="1" applyBorder="1" applyAlignment="1">
      <alignment horizontal="center" vertical="center" wrapText="1"/>
    </xf>
    <xf numFmtId="49" fontId="2" fillId="2" borderId="58" xfId="0" applyNumberFormat="1" applyFont="1" applyFill="1" applyBorder="1" applyAlignment="1">
      <alignment horizontal="center" vertical="center" wrapText="1"/>
    </xf>
    <xf numFmtId="49" fontId="2" fillId="0" borderId="0" xfId="0" applyNumberFormat="1" applyFont="1" applyAlignment="1">
      <alignment horizontal="center" vertical="center" wrapText="1"/>
    </xf>
    <xf numFmtId="0" fontId="0" fillId="0" borderId="54" xfId="0" applyBorder="1" applyAlignment="1">
      <alignment horizontal="center" vertical="center" wrapText="1"/>
    </xf>
    <xf numFmtId="49" fontId="2" fillId="2" borderId="59" xfId="0" applyNumberFormat="1" applyFont="1" applyFill="1" applyBorder="1" applyAlignment="1">
      <alignment horizontal="center" vertical="center" wrapText="1"/>
    </xf>
    <xf numFmtId="49" fontId="2" fillId="2" borderId="60" xfId="0" applyNumberFormat="1" applyFont="1" applyFill="1" applyBorder="1" applyAlignment="1">
      <alignment horizontal="center" vertical="center" wrapText="1"/>
    </xf>
    <xf numFmtId="49" fontId="2" fillId="2" borderId="61" xfId="0" applyNumberFormat="1" applyFont="1" applyFill="1" applyBorder="1" applyAlignment="1">
      <alignment horizontal="center" vertical="center" wrapText="1"/>
    </xf>
    <xf numFmtId="49" fontId="2" fillId="2" borderId="39" xfId="0" applyNumberFormat="1" applyFont="1" applyFill="1" applyBorder="1" applyAlignment="1">
      <alignment horizontal="center" vertical="center" wrapText="1"/>
    </xf>
    <xf numFmtId="49" fontId="2" fillId="2" borderId="34" xfId="0" applyNumberFormat="1" applyFont="1" applyFill="1" applyBorder="1" applyAlignment="1">
      <alignment horizontal="center" vertical="center" wrapText="1"/>
    </xf>
    <xf numFmtId="49" fontId="2" fillId="3" borderId="16" xfId="0" applyNumberFormat="1" applyFont="1" applyFill="1" applyBorder="1" applyAlignment="1">
      <alignment horizontal="center" vertical="center" wrapText="1"/>
    </xf>
    <xf numFmtId="49" fontId="2" fillId="3" borderId="22" xfId="0" applyNumberFormat="1" applyFont="1" applyFill="1" applyBorder="1" applyAlignment="1">
      <alignment horizontal="center" vertical="center" wrapText="1"/>
    </xf>
    <xf numFmtId="49" fontId="2" fillId="3" borderId="15" xfId="0" applyNumberFormat="1" applyFont="1" applyFill="1" applyBorder="1" applyAlignment="1">
      <alignment horizontal="center" vertical="center" wrapText="1"/>
    </xf>
    <xf numFmtId="49" fontId="3" fillId="0" borderId="72" xfId="0" applyNumberFormat="1" applyFont="1" applyBorder="1" applyAlignment="1">
      <alignment vertical="center" wrapText="1"/>
    </xf>
    <xf numFmtId="49" fontId="3" fillId="0" borderId="86" xfId="0" applyNumberFormat="1" applyFont="1" applyBorder="1" applyAlignment="1">
      <alignment vertical="center" wrapText="1"/>
    </xf>
    <xf numFmtId="49" fontId="3" fillId="0" borderId="108" xfId="0" applyNumberFormat="1" applyFont="1" applyBorder="1" applyAlignment="1">
      <alignment vertical="center" wrapText="1"/>
    </xf>
    <xf numFmtId="49" fontId="3" fillId="0" borderId="0" xfId="0" applyNumberFormat="1" applyFont="1" applyAlignment="1">
      <alignment horizontal="justify" vertical="center" wrapText="1"/>
    </xf>
    <xf numFmtId="49" fontId="23" fillId="0" borderId="0" xfId="0" applyNumberFormat="1" applyFont="1" applyAlignment="1">
      <alignment horizontal="left" vertical="center" wrapText="1"/>
    </xf>
    <xf numFmtId="49" fontId="3" fillId="0" borderId="4" xfId="0" applyNumberFormat="1" applyFont="1" applyBorder="1" applyAlignment="1">
      <alignment horizontal="justify" vertical="center" wrapText="1"/>
    </xf>
    <xf numFmtId="49" fontId="3" fillId="0" borderId="3" xfId="0" applyNumberFormat="1" applyFont="1" applyBorder="1" applyAlignment="1">
      <alignment horizontal="justify" vertical="center" wrapText="1"/>
    </xf>
    <xf numFmtId="49" fontId="3" fillId="0" borderId="6" xfId="0" applyNumberFormat="1" applyFont="1" applyBorder="1" applyAlignment="1">
      <alignment horizontal="justify" vertical="center" wrapText="1"/>
    </xf>
    <xf numFmtId="49" fontId="3" fillId="0" borderId="8" xfId="0" applyNumberFormat="1" applyFont="1" applyBorder="1" applyAlignment="1">
      <alignment horizontal="justify" vertical="center" wrapText="1"/>
    </xf>
    <xf numFmtId="49" fontId="3" fillId="0" borderId="2" xfId="0" applyNumberFormat="1" applyFont="1" applyBorder="1" applyAlignment="1">
      <alignment horizontal="justify" vertical="center" wrapText="1"/>
    </xf>
    <xf numFmtId="49" fontId="3" fillId="0" borderId="5" xfId="0" applyNumberFormat="1" applyFont="1" applyBorder="1" applyAlignment="1">
      <alignment horizontal="justify" vertical="center" wrapText="1"/>
    </xf>
    <xf numFmtId="49" fontId="3" fillId="0" borderId="125" xfId="0" applyNumberFormat="1" applyFont="1" applyBorder="1" applyAlignment="1">
      <alignment horizontal="justify" vertical="center" wrapText="1"/>
    </xf>
    <xf numFmtId="49" fontId="3" fillId="0" borderId="16" xfId="0" applyNumberFormat="1" applyFont="1" applyBorder="1" applyAlignment="1">
      <alignment horizontal="justify" vertical="center" wrapText="1"/>
    </xf>
    <xf numFmtId="49" fontId="3" fillId="0" borderId="126" xfId="0" applyNumberFormat="1" applyFont="1" applyBorder="1" applyAlignment="1">
      <alignment horizontal="justify" vertical="center" wrapText="1"/>
    </xf>
    <xf numFmtId="49" fontId="3" fillId="0" borderId="95" xfId="0" applyNumberFormat="1" applyFont="1" applyBorder="1" applyAlignment="1">
      <alignment horizontal="justify" vertical="center" wrapText="1"/>
    </xf>
    <xf numFmtId="49" fontId="3" fillId="0" borderId="78" xfId="0" applyNumberFormat="1" applyFont="1" applyBorder="1" applyAlignment="1">
      <alignment horizontal="justify" vertical="center" wrapText="1"/>
    </xf>
    <xf numFmtId="49" fontId="3" fillId="0" borderId="33" xfId="0" applyNumberFormat="1" applyFont="1" applyBorder="1" applyAlignment="1">
      <alignment horizontal="justify" vertical="center" wrapText="1"/>
    </xf>
    <xf numFmtId="49" fontId="3" fillId="0" borderId="53" xfId="0" applyNumberFormat="1" applyFont="1" applyBorder="1" applyAlignment="1">
      <alignment horizontal="justify" vertical="center" wrapText="1"/>
    </xf>
    <xf numFmtId="3" fontId="3" fillId="0" borderId="51" xfId="0" applyNumberFormat="1" applyFont="1" applyBorder="1" applyAlignment="1">
      <alignment horizontal="center" vertical="center" wrapText="1"/>
    </xf>
    <xf numFmtId="3" fontId="3" fillId="0" borderId="28" xfId="0" applyNumberFormat="1" applyFont="1" applyBorder="1" applyAlignment="1">
      <alignment horizontal="center" vertical="center" wrapText="1"/>
    </xf>
    <xf numFmtId="49" fontId="2" fillId="3" borderId="51" xfId="0" applyNumberFormat="1" applyFont="1" applyFill="1" applyBorder="1" applyAlignment="1">
      <alignment horizontal="center" vertical="center" wrapText="1"/>
    </xf>
    <xf numFmtId="49" fontId="2" fillId="3" borderId="29" xfId="0" applyNumberFormat="1" applyFont="1" applyFill="1" applyBorder="1" applyAlignment="1">
      <alignment horizontal="center" vertical="center" wrapText="1"/>
    </xf>
    <xf numFmtId="49" fontId="2" fillId="3" borderId="42" xfId="0" applyNumberFormat="1" applyFont="1" applyFill="1" applyBorder="1" applyAlignment="1">
      <alignment horizontal="center" vertical="center" wrapText="1"/>
    </xf>
    <xf numFmtId="49" fontId="2" fillId="3" borderId="56" xfId="0" applyNumberFormat="1" applyFont="1" applyFill="1" applyBorder="1" applyAlignment="1">
      <alignment horizontal="center" vertical="center" wrapText="1"/>
    </xf>
    <xf numFmtId="49" fontId="2" fillId="3" borderId="43"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49" fontId="2" fillId="3" borderId="17" xfId="0" applyNumberFormat="1" applyFont="1" applyFill="1" applyBorder="1" applyAlignment="1">
      <alignment horizontal="center" vertical="center" wrapText="1"/>
    </xf>
    <xf numFmtId="49" fontId="5" fillId="0" borderId="0" xfId="0" applyNumberFormat="1" applyFont="1" applyAlignment="1">
      <alignment horizontal="justify" vertical="center" wrapText="1"/>
    </xf>
    <xf numFmtId="49" fontId="2" fillId="3" borderId="122" xfId="0" applyNumberFormat="1" applyFont="1" applyFill="1" applyBorder="1" applyAlignment="1">
      <alignment horizontal="center" vertical="center" wrapText="1"/>
    </xf>
    <xf numFmtId="49" fontId="2" fillId="3" borderId="123" xfId="0" applyNumberFormat="1" applyFont="1" applyFill="1" applyBorder="1" applyAlignment="1">
      <alignment horizontal="center" vertical="center" wrapText="1"/>
    </xf>
    <xf numFmtId="49" fontId="2" fillId="3" borderId="124" xfId="0" applyNumberFormat="1" applyFont="1" applyFill="1" applyBorder="1" applyAlignment="1">
      <alignment horizontal="center" vertical="center" wrapText="1"/>
    </xf>
    <xf numFmtId="3" fontId="3" fillId="0" borderId="61" xfId="0" applyNumberFormat="1" applyFont="1" applyBorder="1" applyAlignment="1">
      <alignment horizontal="center" vertical="center" wrapText="1"/>
    </xf>
    <xf numFmtId="49" fontId="2" fillId="3" borderId="24" xfId="0" applyNumberFormat="1"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3" fontId="2" fillId="3" borderId="24" xfId="0" applyNumberFormat="1" applyFont="1" applyFill="1" applyBorder="1" applyAlignment="1">
      <alignment horizontal="center" vertical="center" wrapText="1"/>
    </xf>
    <xf numFmtId="3" fontId="2" fillId="3" borderId="13" xfId="0" applyNumberFormat="1" applyFont="1" applyFill="1" applyBorder="1" applyAlignment="1">
      <alignment horizontal="center" vertical="center" wrapText="1"/>
    </xf>
    <xf numFmtId="49" fontId="3" fillId="0" borderId="40" xfId="0" applyNumberFormat="1" applyFont="1" applyBorder="1" applyAlignment="1">
      <alignment horizontal="justify" vertical="center" wrapText="1"/>
    </xf>
    <xf numFmtId="49" fontId="3" fillId="0" borderId="66" xfId="0" applyNumberFormat="1" applyFont="1" applyBorder="1" applyAlignment="1">
      <alignment horizontal="justify" vertical="center" wrapText="1"/>
    </xf>
    <xf numFmtId="49" fontId="3" fillId="0" borderId="118" xfId="0" applyNumberFormat="1" applyFont="1" applyBorder="1" applyAlignment="1">
      <alignment horizontal="justify" vertical="center" wrapText="1"/>
    </xf>
    <xf numFmtId="49" fontId="3" fillId="0" borderId="83" xfId="0" applyNumberFormat="1" applyFont="1" applyBorder="1" applyAlignment="1">
      <alignment horizontal="justify" vertical="center" wrapText="1"/>
    </xf>
    <xf numFmtId="49" fontId="3" fillId="0" borderId="84" xfId="0" applyNumberFormat="1" applyFont="1" applyBorder="1" applyAlignment="1">
      <alignment horizontal="justify" vertical="center" wrapText="1"/>
    </xf>
    <xf numFmtId="49" fontId="2" fillId="3" borderId="48" xfId="0" applyNumberFormat="1" applyFont="1" applyFill="1" applyBorder="1" applyAlignment="1">
      <alignment horizontal="center" vertical="center" wrapText="1"/>
    </xf>
    <xf numFmtId="49" fontId="2" fillId="3" borderId="62" xfId="0" applyNumberFormat="1" applyFont="1" applyFill="1" applyBorder="1" applyAlignment="1">
      <alignment horizontal="center" vertical="center" wrapText="1"/>
    </xf>
    <xf numFmtId="49" fontId="31" fillId="0" borderId="0" xfId="0" applyNumberFormat="1" applyFont="1" applyAlignment="1">
      <alignment horizontal="center" vertical="center" wrapText="1"/>
    </xf>
    <xf numFmtId="49" fontId="2" fillId="3" borderId="60" xfId="0" applyNumberFormat="1" applyFont="1" applyFill="1" applyBorder="1" applyAlignment="1">
      <alignment horizontal="center" vertical="center" wrapText="1"/>
    </xf>
    <xf numFmtId="49" fontId="2" fillId="3" borderId="63" xfId="0" applyNumberFormat="1" applyFont="1" applyFill="1" applyBorder="1" applyAlignment="1">
      <alignment horizontal="center" vertical="center" wrapText="1"/>
    </xf>
    <xf numFmtId="49" fontId="2" fillId="3" borderId="57" xfId="0" applyNumberFormat="1" applyFont="1" applyFill="1" applyBorder="1" applyAlignment="1">
      <alignment horizontal="center" vertical="center" wrapText="1"/>
    </xf>
    <xf numFmtId="49" fontId="2" fillId="3" borderId="38" xfId="0" applyNumberFormat="1" applyFont="1" applyFill="1" applyBorder="1" applyAlignment="1">
      <alignment horizontal="center" vertical="center" wrapText="1"/>
    </xf>
    <xf numFmtId="49" fontId="3" fillId="0" borderId="39" xfId="0" applyNumberFormat="1" applyFont="1" applyBorder="1" applyAlignment="1">
      <alignment horizontal="justify" vertical="center" wrapText="1"/>
    </xf>
    <xf numFmtId="49" fontId="3" fillId="0" borderId="65" xfId="0" applyNumberFormat="1" applyFont="1" applyBorder="1" applyAlignment="1">
      <alignment horizontal="justify" vertical="center" wrapText="1"/>
    </xf>
    <xf numFmtId="49" fontId="2" fillId="3" borderId="64" xfId="0" applyNumberFormat="1" applyFont="1" applyFill="1" applyBorder="1" applyAlignment="1">
      <alignment horizontal="center" vertical="center" wrapText="1"/>
    </xf>
    <xf numFmtId="49" fontId="2" fillId="3" borderId="49" xfId="0" applyNumberFormat="1" applyFont="1" applyFill="1" applyBorder="1" applyAlignment="1">
      <alignment horizontal="center" vertical="center" wrapText="1"/>
    </xf>
    <xf numFmtId="49" fontId="2" fillId="3" borderId="47" xfId="0" applyNumberFormat="1" applyFont="1" applyFill="1" applyBorder="1" applyAlignment="1">
      <alignment horizontal="center" vertical="center" wrapText="1"/>
    </xf>
    <xf numFmtId="49" fontId="2" fillId="3" borderId="127" xfId="0" applyNumberFormat="1" applyFont="1" applyFill="1" applyBorder="1" applyAlignment="1">
      <alignment horizontal="center" vertical="center" wrapText="1"/>
    </xf>
    <xf numFmtId="49" fontId="3" fillId="0" borderId="17" xfId="0" applyNumberFormat="1" applyFont="1" applyBorder="1" applyAlignment="1">
      <alignment horizontal="justify" vertical="center" wrapText="1"/>
    </xf>
    <xf numFmtId="49" fontId="3" fillId="0" borderId="15" xfId="0" applyNumberFormat="1" applyFont="1" applyBorder="1" applyAlignment="1">
      <alignment horizontal="justify" vertical="center" wrapText="1"/>
    </xf>
    <xf numFmtId="49" fontId="2" fillId="0" borderId="59" xfId="0" applyNumberFormat="1" applyFont="1" applyBorder="1" applyAlignment="1">
      <alignment horizontal="left" vertical="center" wrapText="1"/>
    </xf>
    <xf numFmtId="49" fontId="3" fillId="0" borderId="45" xfId="0" applyNumberFormat="1" applyFont="1" applyBorder="1" applyAlignment="1">
      <alignment vertical="center" wrapText="1"/>
    </xf>
    <xf numFmtId="49" fontId="3" fillId="0" borderId="44" xfId="0" applyNumberFormat="1" applyFont="1" applyBorder="1" applyAlignment="1">
      <alignment vertical="center" wrapText="1"/>
    </xf>
    <xf numFmtId="49" fontId="3" fillId="0" borderId="110" xfId="0" applyNumberFormat="1" applyFont="1" applyBorder="1" applyAlignment="1">
      <alignment vertical="center" wrapText="1"/>
    </xf>
    <xf numFmtId="49" fontId="2" fillId="3" borderId="32" xfId="0" applyNumberFormat="1" applyFont="1" applyFill="1" applyBorder="1" applyAlignment="1">
      <alignment horizontal="center" vertical="center" wrapText="1"/>
    </xf>
    <xf numFmtId="49" fontId="2" fillId="3" borderId="30" xfId="0" applyNumberFormat="1" applyFont="1" applyFill="1" applyBorder="1" applyAlignment="1">
      <alignment horizontal="center" vertical="center" wrapText="1"/>
    </xf>
    <xf numFmtId="49" fontId="2" fillId="3" borderId="31" xfId="0" applyNumberFormat="1" applyFont="1" applyFill="1" applyBorder="1" applyAlignment="1">
      <alignment horizontal="center" vertical="center" wrapText="1"/>
    </xf>
    <xf numFmtId="49" fontId="2" fillId="3" borderId="27" xfId="0" applyNumberFormat="1" applyFont="1" applyFill="1" applyBorder="1" applyAlignment="1">
      <alignment horizontal="center" vertical="center" wrapText="1"/>
    </xf>
    <xf numFmtId="49" fontId="3" fillId="0" borderId="80" xfId="0" applyNumberFormat="1" applyFont="1" applyBorder="1" applyAlignment="1">
      <alignment vertical="center" wrapText="1"/>
    </xf>
    <xf numFmtId="49" fontId="3" fillId="0" borderId="89" xfId="0" applyNumberFormat="1" applyFont="1" applyBorder="1" applyAlignment="1">
      <alignment vertical="center" wrapText="1"/>
    </xf>
    <xf numFmtId="49" fontId="3" fillId="0" borderId="119" xfId="0" applyNumberFormat="1" applyFont="1" applyBorder="1" applyAlignment="1">
      <alignment vertical="center" wrapText="1"/>
    </xf>
    <xf numFmtId="49" fontId="3" fillId="0" borderId="33" xfId="0" applyNumberFormat="1" applyFont="1" applyBorder="1" applyAlignment="1">
      <alignment horizontal="justify" vertical="top" wrapText="1"/>
    </xf>
    <xf numFmtId="49" fontId="3" fillId="0" borderId="53" xfId="0" applyNumberFormat="1" applyFont="1" applyBorder="1" applyAlignment="1">
      <alignment horizontal="justify" vertical="top" wrapText="1"/>
    </xf>
    <xf numFmtId="49" fontId="3" fillId="0" borderId="42" xfId="0" applyNumberFormat="1" applyFont="1" applyBorder="1" applyAlignment="1">
      <alignment vertical="center" wrapText="1"/>
    </xf>
    <xf numFmtId="49" fontId="3" fillId="0" borderId="56" xfId="0" applyNumberFormat="1" applyFont="1" applyBorder="1" applyAlignment="1">
      <alignment vertical="center" wrapText="1"/>
    </xf>
    <xf numFmtId="49" fontId="3" fillId="0" borderId="43" xfId="0" applyNumberFormat="1" applyFont="1" applyBorder="1" applyAlignment="1">
      <alignment vertical="center" wrapText="1"/>
    </xf>
    <xf numFmtId="49" fontId="3" fillId="0" borderId="10" xfId="0" applyNumberFormat="1" applyFont="1" applyBorder="1" applyAlignment="1">
      <alignment vertical="center" wrapText="1"/>
    </xf>
    <xf numFmtId="49" fontId="3" fillId="0" borderId="46" xfId="0" applyNumberFormat="1" applyFont="1" applyBorder="1" applyAlignment="1">
      <alignment vertical="center" wrapText="1"/>
    </xf>
    <xf numFmtId="49" fontId="3" fillId="0" borderId="20" xfId="0" applyNumberFormat="1" applyFont="1" applyBorder="1" applyAlignment="1">
      <alignment vertical="center" wrapText="1"/>
    </xf>
    <xf numFmtId="49" fontId="3" fillId="0" borderId="11" xfId="0" applyNumberFormat="1" applyFont="1" applyBorder="1" applyAlignment="1">
      <alignment vertical="center" wrapText="1"/>
    </xf>
    <xf numFmtId="49" fontId="3" fillId="0" borderId="58" xfId="0" applyNumberFormat="1" applyFont="1" applyBorder="1" applyAlignment="1">
      <alignment horizontal="center" vertical="center" wrapText="1"/>
    </xf>
    <xf numFmtId="49" fontId="3" fillId="0" borderId="61" xfId="0" applyNumberFormat="1" applyFont="1" applyBorder="1" applyAlignment="1">
      <alignment horizontal="center" vertical="center" wrapText="1"/>
    </xf>
    <xf numFmtId="49" fontId="8" fillId="5" borderId="46" xfId="0" applyNumberFormat="1" applyFont="1" applyFill="1" applyBorder="1" applyAlignment="1">
      <alignment horizontal="justify" vertical="center" wrapText="1"/>
    </xf>
    <xf numFmtId="49" fontId="8" fillId="5" borderId="20" xfId="0" applyNumberFormat="1" applyFont="1" applyFill="1" applyBorder="1" applyAlignment="1">
      <alignment horizontal="justify" vertical="center" wrapText="1"/>
    </xf>
    <xf numFmtId="49" fontId="8" fillId="5" borderId="4" xfId="0" applyNumberFormat="1" applyFont="1" applyFill="1" applyBorder="1" applyAlignment="1">
      <alignment horizontal="justify" vertical="center" wrapText="1"/>
    </xf>
    <xf numFmtId="49" fontId="8" fillId="5" borderId="42" xfId="0" applyNumberFormat="1" applyFont="1" applyFill="1" applyBorder="1" applyAlignment="1">
      <alignment horizontal="left" vertical="center" wrapText="1"/>
    </xf>
    <xf numFmtId="49" fontId="8" fillId="5" borderId="56" xfId="0" applyNumberFormat="1" applyFont="1" applyFill="1" applyBorder="1" applyAlignment="1">
      <alignment horizontal="left" vertical="center" wrapText="1"/>
    </xf>
    <xf numFmtId="49" fontId="8" fillId="5" borderId="17" xfId="0" applyNumberFormat="1" applyFont="1" applyFill="1" applyBorder="1" applyAlignment="1">
      <alignment horizontal="left" vertical="center" wrapText="1"/>
    </xf>
    <xf numFmtId="49" fontId="8" fillId="5" borderId="45" xfId="0" applyNumberFormat="1" applyFont="1" applyFill="1" applyBorder="1" applyAlignment="1">
      <alignment horizontal="justify" vertical="center" wrapText="1"/>
    </xf>
    <xf numFmtId="49" fontId="8" fillId="5" borderId="44" xfId="0" applyNumberFormat="1" applyFont="1" applyFill="1" applyBorder="1" applyAlignment="1">
      <alignment horizontal="justify" vertical="center" wrapText="1"/>
    </xf>
    <xf numFmtId="49" fontId="8" fillId="5" borderId="8" xfId="0" applyNumberFormat="1" applyFont="1" applyFill="1" applyBorder="1" applyAlignment="1">
      <alignment horizontal="justify" vertical="center" wrapText="1"/>
    </xf>
    <xf numFmtId="49" fontId="2" fillId="5" borderId="65" xfId="0" applyNumberFormat="1" applyFont="1" applyFill="1" applyBorder="1" applyAlignment="1">
      <alignment horizontal="center" vertical="center" wrapText="1"/>
    </xf>
    <xf numFmtId="49" fontId="2" fillId="5" borderId="43" xfId="0" applyNumberFormat="1" applyFont="1" applyFill="1" applyBorder="1" applyAlignment="1">
      <alignment horizontal="center" vertical="center" wrapText="1"/>
    </xf>
    <xf numFmtId="0" fontId="2" fillId="5" borderId="53" xfId="0" applyFont="1" applyFill="1" applyBorder="1" applyAlignment="1">
      <alignment horizontal="center" vertical="center" wrapText="1"/>
    </xf>
    <xf numFmtId="49" fontId="2" fillId="5" borderId="10" xfId="0" applyNumberFormat="1" applyFont="1" applyFill="1" applyBorder="1" applyAlignment="1">
      <alignment horizontal="center" vertical="center" wrapText="1"/>
    </xf>
    <xf numFmtId="0" fontId="17" fillId="0" borderId="45" xfId="4" applyFont="1" applyBorder="1" applyAlignment="1">
      <alignment horizontal="center" vertical="center" wrapText="1"/>
    </xf>
    <xf numFmtId="0" fontId="17" fillId="0" borderId="44" xfId="4" applyFont="1" applyBorder="1" applyAlignment="1">
      <alignment horizontal="center" vertical="center" wrapText="1"/>
    </xf>
    <xf numFmtId="0" fontId="17" fillId="0" borderId="105" xfId="4" applyFont="1" applyBorder="1" applyAlignment="1">
      <alignment horizontal="center" vertical="center" wrapText="1"/>
    </xf>
    <xf numFmtId="0" fontId="17" fillId="0" borderId="86" xfId="4" applyFont="1" applyBorder="1" applyAlignment="1">
      <alignment horizontal="center" vertical="center" wrapText="1"/>
    </xf>
    <xf numFmtId="0" fontId="17" fillId="0" borderId="108" xfId="4" applyFont="1" applyBorder="1" applyAlignment="1">
      <alignment horizontal="center" vertical="center" wrapText="1"/>
    </xf>
    <xf numFmtId="49" fontId="8" fillId="0" borderId="0" xfId="0" applyNumberFormat="1" applyFont="1" applyAlignment="1">
      <alignment horizontal="center" vertical="center" wrapText="1"/>
    </xf>
    <xf numFmtId="3" fontId="2" fillId="2" borderId="41" xfId="0" applyNumberFormat="1" applyFont="1" applyFill="1" applyBorder="1" applyAlignment="1">
      <alignment horizontal="center" vertical="center" wrapText="1"/>
    </xf>
    <xf numFmtId="3" fontId="2" fillId="2" borderId="25"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2" fillId="5" borderId="66" xfId="0" applyNumberFormat="1" applyFont="1" applyFill="1" applyBorder="1" applyAlignment="1">
      <alignment horizontal="center" vertical="center" wrapText="1"/>
    </xf>
    <xf numFmtId="49" fontId="2" fillId="5" borderId="11" xfId="0" applyNumberFormat="1" applyFont="1" applyFill="1" applyBorder="1" applyAlignment="1">
      <alignment horizontal="center" vertical="center" wrapText="1"/>
    </xf>
    <xf numFmtId="3" fontId="3" fillId="0" borderId="54" xfId="0" applyNumberFormat="1" applyFont="1" applyBorder="1" applyAlignment="1">
      <alignment horizontal="center" vertical="center" wrapText="1"/>
    </xf>
    <xf numFmtId="3" fontId="3" fillId="0" borderId="58" xfId="0" applyNumberFormat="1" applyFont="1" applyBorder="1" applyAlignment="1">
      <alignment horizontal="center" vertical="center" wrapText="1"/>
    </xf>
    <xf numFmtId="3" fontId="3" fillId="0" borderId="0" xfId="0" applyNumberFormat="1" applyFont="1" applyAlignment="1">
      <alignment horizontal="center" vertical="center" wrapText="1"/>
    </xf>
    <xf numFmtId="49" fontId="2" fillId="2" borderId="51" xfId="0" applyNumberFormat="1" applyFont="1" applyFill="1" applyBorder="1" applyAlignment="1">
      <alignment horizontal="center" vertical="center" wrapText="1"/>
    </xf>
    <xf numFmtId="49" fontId="2" fillId="2" borderId="29" xfId="0" applyNumberFormat="1" applyFont="1" applyFill="1" applyBorder="1" applyAlignment="1">
      <alignment horizontal="center" vertical="center" wrapText="1"/>
    </xf>
    <xf numFmtId="49" fontId="2" fillId="2" borderId="28" xfId="0" applyNumberFormat="1" applyFont="1" applyFill="1" applyBorder="1" applyAlignment="1">
      <alignment horizontal="center" vertical="center" wrapText="1"/>
    </xf>
    <xf numFmtId="49" fontId="2" fillId="2" borderId="47" xfId="0" applyNumberFormat="1" applyFont="1" applyFill="1" applyBorder="1" applyAlignment="1">
      <alignment horizontal="center" vertical="center" wrapText="1"/>
    </xf>
    <xf numFmtId="49" fontId="2" fillId="2" borderId="48" xfId="0" applyNumberFormat="1" applyFont="1" applyFill="1" applyBorder="1" applyAlignment="1">
      <alignment horizontal="center" vertical="center" wrapText="1"/>
    </xf>
    <xf numFmtId="49" fontId="2" fillId="2" borderId="49" xfId="0" applyNumberFormat="1" applyFont="1" applyFill="1" applyBorder="1" applyAlignment="1">
      <alignment horizontal="center" vertical="center" wrapText="1"/>
    </xf>
    <xf numFmtId="0" fontId="17" fillId="0" borderId="109" xfId="4" applyFont="1" applyBorder="1" applyAlignment="1">
      <alignment horizontal="center" vertical="center" wrapText="1"/>
    </xf>
    <xf numFmtId="0" fontId="17" fillId="0" borderId="110" xfId="4" applyFont="1" applyBorder="1" applyAlignment="1">
      <alignment horizontal="center" vertical="center" wrapText="1"/>
    </xf>
    <xf numFmtId="2" fontId="2" fillId="0" borderId="0" xfId="0" applyNumberFormat="1" applyFont="1" applyAlignment="1">
      <alignment horizontal="left" vertical="center" wrapText="1"/>
    </xf>
    <xf numFmtId="2" fontId="4" fillId="0" borderId="0" xfId="0" applyNumberFormat="1" applyFont="1" applyAlignment="1">
      <alignment horizontal="left" vertical="center" wrapText="1"/>
    </xf>
    <xf numFmtId="49" fontId="2" fillId="2" borderId="42" xfId="0" applyNumberFormat="1" applyFont="1" applyFill="1" applyBorder="1" applyAlignment="1">
      <alignment horizontal="center" vertical="center" wrapText="1"/>
    </xf>
    <xf numFmtId="11" fontId="3" fillId="0" borderId="59" xfId="0" applyNumberFormat="1" applyFont="1" applyBorder="1" applyAlignment="1">
      <alignment horizontal="justify" vertical="center" wrapText="1"/>
    </xf>
    <xf numFmtId="11" fontId="3" fillId="0" borderId="0" xfId="0" applyNumberFormat="1" applyFont="1" applyAlignment="1">
      <alignment horizontal="justify" vertical="center" wrapText="1"/>
    </xf>
    <xf numFmtId="0" fontId="2" fillId="2" borderId="4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0" xfId="0" applyFont="1" applyAlignment="1">
      <alignment horizontal="center"/>
    </xf>
    <xf numFmtId="0" fontId="15" fillId="0" borderId="0" xfId="0" applyFont="1" applyAlignment="1">
      <alignment horizontal="center" vertical="center" wrapText="1"/>
    </xf>
    <xf numFmtId="0" fontId="2" fillId="2" borderId="39" xfId="0" applyFont="1" applyFill="1" applyBorder="1" applyAlignment="1">
      <alignment horizontal="center" vertical="center" wrapText="1"/>
    </xf>
    <xf numFmtId="0" fontId="2" fillId="2" borderId="15" xfId="0" applyFont="1" applyFill="1" applyBorder="1" applyAlignment="1">
      <alignment horizontal="center" wrapText="1"/>
    </xf>
    <xf numFmtId="0" fontId="2" fillId="2" borderId="39" xfId="0" applyFont="1" applyFill="1" applyBorder="1" applyAlignment="1">
      <alignment horizontal="center" wrapText="1"/>
    </xf>
    <xf numFmtId="0" fontId="2" fillId="0" borderId="0" xfId="0" applyFont="1" applyAlignment="1">
      <alignment horizontal="center" vertical="center" wrapText="1"/>
    </xf>
    <xf numFmtId="0" fontId="3" fillId="0" borderId="53" xfId="0" applyFont="1" applyBorder="1" applyAlignment="1">
      <alignment horizontal="center"/>
    </xf>
    <xf numFmtId="0" fontId="3" fillId="0" borderId="8" xfId="0" applyFont="1" applyBorder="1" applyAlignment="1">
      <alignment horizontal="center"/>
    </xf>
    <xf numFmtId="0" fontId="21" fillId="6" borderId="51" xfId="3" applyFont="1" applyFill="1" applyBorder="1" applyAlignment="1">
      <alignment horizontal="center"/>
    </xf>
    <xf numFmtId="0" fontId="21" fillId="6" borderId="29" xfId="3" applyFont="1" applyFill="1" applyBorder="1" applyAlignment="1">
      <alignment horizontal="center"/>
    </xf>
    <xf numFmtId="0" fontId="21" fillId="6" borderId="28" xfId="3" applyFont="1" applyFill="1" applyBorder="1" applyAlignment="1">
      <alignment horizontal="center"/>
    </xf>
    <xf numFmtId="0" fontId="17" fillId="0" borderId="60" xfId="3" applyFont="1" applyBorder="1" applyAlignment="1">
      <alignment horizontal="center" vertical="center" wrapText="1"/>
    </xf>
    <xf numFmtId="0" fontId="17" fillId="0" borderId="59" xfId="3" applyFont="1" applyBorder="1" applyAlignment="1">
      <alignment horizontal="center" vertical="center" wrapText="1"/>
    </xf>
    <xf numFmtId="0" fontId="17" fillId="0" borderId="57" xfId="3" applyFont="1" applyBorder="1" applyAlignment="1">
      <alignment horizontal="center" vertical="center" wrapText="1"/>
    </xf>
    <xf numFmtId="0" fontId="17" fillId="0" borderId="61" xfId="3" applyFont="1" applyBorder="1" applyAlignment="1">
      <alignment horizontal="center" vertical="center" wrapText="1"/>
    </xf>
    <xf numFmtId="0" fontId="17" fillId="0" borderId="0" xfId="3" applyFont="1" applyAlignment="1">
      <alignment horizontal="center" vertical="center" wrapText="1"/>
    </xf>
    <xf numFmtId="0" fontId="17" fillId="0" borderId="58" xfId="3" applyFont="1" applyBorder="1" applyAlignment="1">
      <alignment horizontal="center" vertical="center" wrapText="1"/>
    </xf>
    <xf numFmtId="0" fontId="17" fillId="0" borderId="63" xfId="3" applyFont="1" applyBorder="1" applyAlignment="1">
      <alignment horizontal="center" vertical="center" wrapText="1"/>
    </xf>
    <xf numFmtId="0" fontId="17" fillId="0" borderId="55" xfId="3" applyFont="1" applyBorder="1" applyAlignment="1">
      <alignment horizontal="center" vertical="center" wrapText="1"/>
    </xf>
    <xf numFmtId="0" fontId="17" fillId="0" borderId="38" xfId="3" applyFont="1" applyBorder="1" applyAlignment="1">
      <alignment horizontal="center" vertical="center" wrapText="1"/>
    </xf>
    <xf numFmtId="0" fontId="2" fillId="2" borderId="51" xfId="0" applyFont="1" applyFill="1" applyBorder="1" applyAlignment="1">
      <alignment horizontal="center" wrapText="1"/>
    </xf>
    <xf numFmtId="0" fontId="2" fillId="2" borderId="29" xfId="0" applyFont="1" applyFill="1" applyBorder="1" applyAlignment="1">
      <alignment horizontal="center" wrapText="1"/>
    </xf>
    <xf numFmtId="0" fontId="2" fillId="2" borderId="28" xfId="0" applyFont="1" applyFill="1" applyBorder="1" applyAlignment="1">
      <alignment horizontal="center" wrapText="1"/>
    </xf>
    <xf numFmtId="0" fontId="12" fillId="0" borderId="0" xfId="0" applyFont="1" applyAlignment="1">
      <alignment horizontal="center"/>
    </xf>
  </cellXfs>
  <cellStyles count="6">
    <cellStyle name="Moneda" xfId="1" builtinId="4"/>
    <cellStyle name="Moneda [0]" xfId="2" builtinId="7"/>
    <cellStyle name="Normal" xfId="0" builtinId="0"/>
    <cellStyle name="Normal 3" xfId="3" xr:uid="{00000000-0005-0000-0000-000003000000}"/>
    <cellStyle name="Normal 5" xfId="4" xr:uid="{00000000-0005-0000-0000-000004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6"/>
  <sheetViews>
    <sheetView showGridLines="0" zoomScale="70" zoomScaleNormal="70" workbookViewId="0">
      <selection activeCell="B19" sqref="B19:D19"/>
    </sheetView>
  </sheetViews>
  <sheetFormatPr baseColWidth="10" defaultColWidth="10.625" defaultRowHeight="15" customHeight="1" x14ac:dyDescent="0.3"/>
  <cols>
    <col min="1" max="1" width="7.875" style="2" customWidth="1"/>
    <col min="2" max="2" width="15.125" style="2" customWidth="1"/>
    <col min="3" max="3" width="7.625" style="2" customWidth="1"/>
    <col min="4" max="4" width="8.125" style="2" customWidth="1"/>
    <col min="5" max="5" width="9.125" style="2" customWidth="1"/>
    <col min="6" max="6" width="43" style="2" bestFit="1" customWidth="1"/>
    <col min="7" max="7" width="5.125" style="2" customWidth="1"/>
    <col min="8" max="8" width="8.125" style="2" customWidth="1"/>
    <col min="9" max="9" width="4.375" style="2" customWidth="1"/>
    <col min="10" max="10" width="9.125" style="2" customWidth="1"/>
    <col min="11" max="11" width="9.625" style="2" customWidth="1"/>
    <col min="12" max="12" width="11.375" style="2" customWidth="1"/>
    <col min="13" max="13" width="12.125" style="2" customWidth="1"/>
    <col min="14" max="14" width="10.625" style="2"/>
    <col min="15" max="15" width="13" style="2" customWidth="1"/>
    <col min="16" max="16" width="10.625" style="2"/>
    <col min="17" max="17" width="13.125" style="2" customWidth="1"/>
    <col min="18" max="16384" width="10.625" style="2"/>
  </cols>
  <sheetData>
    <row r="1" spans="1:10" ht="8.25" customHeight="1" x14ac:dyDescent="0.3"/>
    <row r="2" spans="1:10" ht="25.5" customHeight="1" x14ac:dyDescent="0.3">
      <c r="A2" s="445" t="s">
        <v>0</v>
      </c>
      <c r="B2" s="445"/>
      <c r="C2" s="445"/>
      <c r="D2" s="445"/>
      <c r="E2" s="445"/>
      <c r="F2" s="445"/>
      <c r="G2" s="445"/>
      <c r="H2" s="445"/>
      <c r="I2" s="445"/>
      <c r="J2" s="445"/>
    </row>
    <row r="3" spans="1:10" ht="15" customHeight="1" x14ac:dyDescent="0.3">
      <c r="A3" s="445" t="s">
        <v>1</v>
      </c>
      <c r="B3" s="445"/>
      <c r="C3" s="445"/>
      <c r="D3" s="445"/>
      <c r="E3" s="445"/>
      <c r="F3" s="445"/>
      <c r="G3" s="445"/>
      <c r="H3" s="445"/>
      <c r="I3" s="445"/>
      <c r="J3" s="445"/>
    </row>
    <row r="4" spans="1:10" ht="3" customHeight="1" x14ac:dyDescent="0.3">
      <c r="A4" s="445"/>
      <c r="B4" s="445"/>
      <c r="C4" s="445"/>
      <c r="D4" s="445"/>
      <c r="E4" s="445"/>
      <c r="F4" s="445"/>
      <c r="G4" s="445"/>
      <c r="H4" s="445"/>
      <c r="I4" s="445"/>
      <c r="J4" s="445"/>
    </row>
    <row r="5" spans="1:10" x14ac:dyDescent="0.3">
      <c r="A5" s="445" t="s">
        <v>2</v>
      </c>
      <c r="B5" s="445"/>
      <c r="C5" s="445"/>
      <c r="D5" s="445"/>
      <c r="E5" s="445"/>
      <c r="F5" s="445"/>
      <c r="G5" s="445"/>
      <c r="H5" s="445"/>
      <c r="I5" s="445"/>
      <c r="J5" s="445"/>
    </row>
    <row r="6" spans="1:10" ht="15" customHeight="1" thickBot="1" x14ac:dyDescent="0.35">
      <c r="A6" s="446"/>
      <c r="B6" s="446"/>
      <c r="C6" s="446"/>
      <c r="D6" s="446"/>
      <c r="E6" s="446"/>
      <c r="F6" s="446"/>
      <c r="G6" s="446"/>
      <c r="H6" s="446"/>
      <c r="I6" s="446"/>
      <c r="J6" s="446"/>
    </row>
    <row r="7" spans="1:10" ht="15" customHeight="1" thickBot="1" x14ac:dyDescent="0.35">
      <c r="A7" s="1"/>
      <c r="B7" s="443" t="s">
        <v>3</v>
      </c>
      <c r="C7" s="444"/>
      <c r="D7" s="444"/>
      <c r="E7" s="88"/>
      <c r="F7" s="50"/>
      <c r="G7" s="50"/>
      <c r="H7" s="50"/>
      <c r="I7" s="50"/>
      <c r="J7" s="57"/>
    </row>
    <row r="8" spans="1:10" ht="30.75" customHeight="1" thickBot="1" x14ac:dyDescent="0.35">
      <c r="A8" s="40"/>
      <c r="B8" s="401" t="s">
        <v>4</v>
      </c>
      <c r="C8" s="402"/>
      <c r="D8" s="402"/>
      <c r="E8" s="402"/>
      <c r="F8" s="402"/>
      <c r="G8" s="402"/>
      <c r="H8" s="402"/>
      <c r="I8" s="402"/>
      <c r="J8" s="403"/>
    </row>
    <row r="9" spans="1:10" ht="34.5" customHeight="1" x14ac:dyDescent="0.3">
      <c r="B9" s="103" t="s">
        <v>5</v>
      </c>
      <c r="C9" s="422" t="s">
        <v>6</v>
      </c>
      <c r="D9" s="422"/>
      <c r="E9" s="422"/>
      <c r="F9" s="422"/>
      <c r="G9" s="422"/>
      <c r="H9" s="422"/>
      <c r="I9" s="422"/>
      <c r="J9" s="423"/>
    </row>
    <row r="10" spans="1:10" ht="32.25" customHeight="1" x14ac:dyDescent="0.3">
      <c r="B10" s="89" t="s">
        <v>7</v>
      </c>
      <c r="C10" s="424"/>
      <c r="D10" s="424"/>
      <c r="E10" s="424"/>
      <c r="F10" s="424"/>
      <c r="G10" s="424"/>
      <c r="H10" s="424"/>
      <c r="I10" s="424"/>
      <c r="J10" s="425"/>
    </row>
    <row r="11" spans="1:10" ht="29.25" customHeight="1" x14ac:dyDescent="0.3">
      <c r="B11" s="97" t="s">
        <v>8</v>
      </c>
      <c r="C11" s="426" t="s">
        <v>9</v>
      </c>
      <c r="D11" s="426"/>
      <c r="E11" s="426"/>
      <c r="F11" s="426"/>
      <c r="G11" s="426"/>
      <c r="H11" s="426"/>
      <c r="I11" s="426"/>
      <c r="J11" s="427"/>
    </row>
    <row r="12" spans="1:10" ht="28.5" customHeight="1" thickBot="1" x14ac:dyDescent="0.35">
      <c r="B12" s="401" t="s">
        <v>10</v>
      </c>
      <c r="C12" s="402"/>
      <c r="D12" s="402"/>
      <c r="E12" s="402"/>
      <c r="F12" s="402"/>
      <c r="G12" s="402"/>
      <c r="H12" s="402"/>
      <c r="I12" s="402"/>
      <c r="J12" s="403"/>
    </row>
    <row r="13" spans="1:10" ht="29.25" customHeight="1" x14ac:dyDescent="0.3">
      <c r="B13" s="440" t="s">
        <v>11</v>
      </c>
      <c r="C13" s="441"/>
      <c r="D13" s="441"/>
      <c r="E13" s="406" t="s">
        <v>12</v>
      </c>
      <c r="F13" s="406"/>
      <c r="G13" s="406"/>
      <c r="H13" s="406"/>
      <c r="I13" s="406"/>
      <c r="J13" s="407"/>
    </row>
    <row r="14" spans="1:10" ht="33" customHeight="1" x14ac:dyDescent="0.3">
      <c r="B14" s="438" t="s">
        <v>13</v>
      </c>
      <c r="C14" s="439"/>
      <c r="D14" s="439"/>
      <c r="E14" s="404" t="s">
        <v>14</v>
      </c>
      <c r="F14" s="404"/>
      <c r="G14" s="404"/>
      <c r="H14" s="404"/>
      <c r="I14" s="404"/>
      <c r="J14" s="405"/>
    </row>
    <row r="15" spans="1:10" ht="33" customHeight="1" x14ac:dyDescent="0.3">
      <c r="B15" s="438" t="s">
        <v>15</v>
      </c>
      <c r="C15" s="439"/>
      <c r="D15" s="439"/>
      <c r="E15" s="98">
        <v>1975</v>
      </c>
      <c r="F15" s="99" t="s">
        <v>16</v>
      </c>
      <c r="G15" s="100" t="s">
        <v>17</v>
      </c>
      <c r="H15" s="98"/>
      <c r="I15" s="100" t="s">
        <v>18</v>
      </c>
      <c r="J15" s="46"/>
    </row>
    <row r="16" spans="1:10" ht="33" customHeight="1" x14ac:dyDescent="0.3">
      <c r="B16" s="412" t="s">
        <v>19</v>
      </c>
      <c r="C16" s="413"/>
      <c r="D16" s="413"/>
      <c r="E16" s="98">
        <v>10</v>
      </c>
      <c r="F16" s="99" t="s">
        <v>20</v>
      </c>
      <c r="H16" s="101"/>
      <c r="I16" s="101"/>
      <c r="J16" s="87"/>
    </row>
    <row r="17" spans="2:10" ht="33" customHeight="1" x14ac:dyDescent="0.3">
      <c r="B17" s="412" t="s">
        <v>21</v>
      </c>
      <c r="C17" s="442"/>
      <c r="D17" s="442"/>
      <c r="E17" s="5">
        <v>160</v>
      </c>
      <c r="F17" s="102" t="s">
        <v>22</v>
      </c>
      <c r="G17" s="101"/>
      <c r="H17" s="101"/>
      <c r="I17" s="101"/>
      <c r="J17" s="87"/>
    </row>
    <row r="18" spans="2:10" ht="33" customHeight="1" x14ac:dyDescent="0.3">
      <c r="B18" s="412" t="s">
        <v>23</v>
      </c>
      <c r="C18" s="413"/>
      <c r="D18" s="413"/>
      <c r="E18" s="5">
        <v>1</v>
      </c>
      <c r="F18" s="102" t="s">
        <v>24</v>
      </c>
      <c r="G18" s="101"/>
      <c r="H18" s="101"/>
      <c r="I18" s="101"/>
      <c r="J18" s="87"/>
    </row>
    <row r="19" spans="2:10" ht="33" customHeight="1" x14ac:dyDescent="0.3">
      <c r="B19" s="412" t="s">
        <v>25</v>
      </c>
      <c r="C19" s="413"/>
      <c r="D19" s="413"/>
      <c r="E19" s="5"/>
      <c r="F19" s="102" t="s">
        <v>26</v>
      </c>
      <c r="G19" s="101"/>
      <c r="H19" s="101"/>
      <c r="I19" s="101"/>
      <c r="J19" s="87"/>
    </row>
    <row r="20" spans="2:10" ht="37.5" customHeight="1" x14ac:dyDescent="0.3">
      <c r="B20" s="412"/>
      <c r="C20" s="413"/>
      <c r="D20" s="413"/>
      <c r="E20" s="5"/>
      <c r="F20" s="102" t="s">
        <v>27</v>
      </c>
      <c r="G20" s="101"/>
      <c r="H20" s="101"/>
      <c r="I20" s="101"/>
      <c r="J20" s="87"/>
    </row>
    <row r="21" spans="2:10" ht="31.5" customHeight="1" thickBot="1" x14ac:dyDescent="0.35">
      <c r="B21" s="414"/>
      <c r="C21" s="415"/>
      <c r="D21" s="415"/>
      <c r="E21" s="6"/>
      <c r="F21" s="90" t="s">
        <v>28</v>
      </c>
      <c r="G21" s="13"/>
      <c r="H21" s="13"/>
      <c r="I21" s="13"/>
      <c r="J21" s="15"/>
    </row>
    <row r="22" spans="2:10" ht="12.75" customHeight="1" thickBot="1" x14ac:dyDescent="0.35"/>
    <row r="23" spans="2:10" ht="15" customHeight="1" thickBot="1" x14ac:dyDescent="0.35">
      <c r="B23" s="416" t="s">
        <v>29</v>
      </c>
      <c r="C23" s="417"/>
      <c r="D23" s="418"/>
      <c r="E23" s="96" t="s">
        <v>30</v>
      </c>
      <c r="F23" s="96" t="s">
        <v>31</v>
      </c>
      <c r="G23" s="419" t="s">
        <v>32</v>
      </c>
      <c r="H23" s="420"/>
      <c r="I23" s="420"/>
      <c r="J23" s="421"/>
    </row>
    <row r="24" spans="2:10" ht="15" customHeight="1" x14ac:dyDescent="0.3">
      <c r="B24" s="434"/>
      <c r="C24" s="435"/>
      <c r="D24" s="435"/>
      <c r="E24" s="95"/>
      <c r="F24" s="95"/>
      <c r="G24" s="436"/>
      <c r="H24" s="436"/>
      <c r="I24" s="436"/>
      <c r="J24" s="437"/>
    </row>
    <row r="25" spans="2:10" ht="15" customHeight="1" x14ac:dyDescent="0.3">
      <c r="B25" s="428"/>
      <c r="C25" s="429"/>
      <c r="D25" s="430"/>
      <c r="E25" s="110"/>
      <c r="F25" s="110"/>
      <c r="G25" s="431"/>
      <c r="H25" s="432"/>
      <c r="I25" s="432"/>
      <c r="J25" s="433"/>
    </row>
    <row r="26" spans="2:10" ht="15" customHeight="1" thickBot="1" x14ac:dyDescent="0.35">
      <c r="B26" s="408"/>
      <c r="C26" s="409"/>
      <c r="D26" s="409"/>
      <c r="E26" s="104"/>
      <c r="F26" s="104"/>
      <c r="G26" s="410"/>
      <c r="H26" s="410"/>
      <c r="I26" s="410"/>
      <c r="J26" s="411"/>
    </row>
  </sheetData>
  <mergeCells count="30">
    <mergeCell ref="B7:D7"/>
    <mergeCell ref="A2:J2"/>
    <mergeCell ref="A3:J3"/>
    <mergeCell ref="A4:J4"/>
    <mergeCell ref="A5:J5"/>
    <mergeCell ref="A6:J6"/>
    <mergeCell ref="B24:D24"/>
    <mergeCell ref="G24:J24"/>
    <mergeCell ref="B18:D18"/>
    <mergeCell ref="B15:D15"/>
    <mergeCell ref="B13:D13"/>
    <mergeCell ref="B14:D14"/>
    <mergeCell ref="B17:D17"/>
    <mergeCell ref="B16:D16"/>
    <mergeCell ref="B8:J8"/>
    <mergeCell ref="E14:J14"/>
    <mergeCell ref="E13:J13"/>
    <mergeCell ref="B12:J12"/>
    <mergeCell ref="B26:D26"/>
    <mergeCell ref="G26:J26"/>
    <mergeCell ref="B20:D20"/>
    <mergeCell ref="B21:D21"/>
    <mergeCell ref="B23:D23"/>
    <mergeCell ref="G23:J23"/>
    <mergeCell ref="C9:J9"/>
    <mergeCell ref="C10:J10"/>
    <mergeCell ref="C11:J11"/>
    <mergeCell ref="B19:D19"/>
    <mergeCell ref="B25:D25"/>
    <mergeCell ref="G25:J25"/>
  </mergeCells>
  <phoneticPr fontId="0" type="noConversion"/>
  <pageMargins left="0.33" right="0.4" top="1" bottom="0.72" header="0" footer="0"/>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B2:G44"/>
  <sheetViews>
    <sheetView showGridLines="0" topLeftCell="A13" zoomScale="80" zoomScaleNormal="80" workbookViewId="0">
      <selection activeCell="F8" sqref="F8"/>
    </sheetView>
  </sheetViews>
  <sheetFormatPr baseColWidth="10" defaultColWidth="10.625" defaultRowHeight="15" customHeight="1" x14ac:dyDescent="0.3"/>
  <cols>
    <col min="1" max="1" width="5.375" style="2" customWidth="1"/>
    <col min="2" max="2" width="7.875" style="2" customWidth="1"/>
    <col min="3" max="3" width="36.125" style="2" customWidth="1"/>
    <col min="4" max="4" width="31.625" style="2" customWidth="1"/>
    <col min="5" max="5" width="28" style="2" customWidth="1"/>
    <col min="6" max="6" width="35.875" style="2" customWidth="1"/>
    <col min="7" max="7" width="11.125" style="2" customWidth="1"/>
    <col min="8" max="8" width="10.125" style="2" customWidth="1"/>
    <col min="9" max="10" width="12.125" style="2" customWidth="1"/>
    <col min="11" max="11" width="12.625" style="2" customWidth="1"/>
    <col min="12" max="12" width="9.625" style="2" customWidth="1"/>
    <col min="13" max="13" width="11.375" style="2" customWidth="1"/>
    <col min="14" max="14" width="12.125" style="2" customWidth="1"/>
    <col min="15" max="15" width="10.625" style="2"/>
    <col min="16" max="16" width="13" style="2" customWidth="1"/>
    <col min="17" max="17" width="10.625" style="2"/>
    <col min="18" max="18" width="13.125" style="2" customWidth="1"/>
    <col min="19" max="16384" width="10.625" style="2"/>
  </cols>
  <sheetData>
    <row r="2" spans="2:7" ht="15" customHeight="1" x14ac:dyDescent="0.3">
      <c r="B2" s="445" t="s">
        <v>0</v>
      </c>
      <c r="C2" s="445"/>
      <c r="D2" s="445"/>
      <c r="E2" s="445"/>
      <c r="F2" s="445"/>
      <c r="G2" s="445"/>
    </row>
    <row r="3" spans="2:7" ht="15" customHeight="1" x14ac:dyDescent="0.3">
      <c r="B3" s="445" t="s">
        <v>1</v>
      </c>
      <c r="C3" s="445"/>
      <c r="D3" s="445"/>
      <c r="E3" s="445"/>
      <c r="F3" s="445"/>
      <c r="G3" s="445"/>
    </row>
    <row r="4" spans="2:7" ht="6" customHeight="1" x14ac:dyDescent="0.3">
      <c r="B4" s="473"/>
      <c r="C4" s="473"/>
      <c r="D4" s="473"/>
      <c r="E4" s="473"/>
      <c r="F4" s="473"/>
      <c r="G4" s="473"/>
    </row>
    <row r="5" spans="2:7" ht="15" customHeight="1" x14ac:dyDescent="0.3">
      <c r="B5" s="445" t="s">
        <v>671</v>
      </c>
      <c r="C5" s="445"/>
      <c r="D5" s="445"/>
      <c r="E5" s="445"/>
      <c r="F5" s="445"/>
      <c r="G5" s="445"/>
    </row>
    <row r="6" spans="2:7" ht="15" customHeight="1" x14ac:dyDescent="0.3">
      <c r="B6" s="518"/>
      <c r="C6" s="518"/>
      <c r="D6" s="518"/>
      <c r="E6" s="518"/>
      <c r="F6" s="518"/>
      <c r="G6" s="518"/>
    </row>
    <row r="7" spans="2:7" ht="45.75" customHeight="1" x14ac:dyDescent="0.3">
      <c r="B7" s="276" t="s">
        <v>98</v>
      </c>
      <c r="C7" s="277" t="s">
        <v>672</v>
      </c>
      <c r="D7" s="277" t="s">
        <v>673</v>
      </c>
      <c r="E7" s="277" t="s">
        <v>674</v>
      </c>
      <c r="F7" s="277" t="s">
        <v>675</v>
      </c>
      <c r="G7" s="277" t="s">
        <v>488</v>
      </c>
    </row>
    <row r="8" spans="2:7" ht="105" customHeight="1" x14ac:dyDescent="0.3">
      <c r="B8" s="288">
        <v>1</v>
      </c>
      <c r="C8" s="289" t="s">
        <v>676</v>
      </c>
      <c r="D8" s="290" t="s">
        <v>677</v>
      </c>
      <c r="E8" s="291" t="s">
        <v>678</v>
      </c>
      <c r="F8" s="292" t="s">
        <v>679</v>
      </c>
      <c r="G8" s="293" t="s">
        <v>680</v>
      </c>
    </row>
    <row r="9" spans="2:7" ht="82.5" customHeight="1" x14ac:dyDescent="0.3">
      <c r="B9" s="294">
        <v>2</v>
      </c>
      <c r="C9" s="284" t="s">
        <v>681</v>
      </c>
      <c r="D9" s="280" t="s">
        <v>682</v>
      </c>
      <c r="E9" s="279" t="s">
        <v>683</v>
      </c>
      <c r="F9" s="285" t="s">
        <v>684</v>
      </c>
      <c r="G9" s="295" t="s">
        <v>685</v>
      </c>
    </row>
    <row r="10" spans="2:7" ht="67.5" customHeight="1" x14ac:dyDescent="0.3">
      <c r="B10" s="294">
        <v>3</v>
      </c>
      <c r="C10" s="287" t="s">
        <v>686</v>
      </c>
      <c r="D10" s="281" t="s">
        <v>687</v>
      </c>
      <c r="E10" s="282" t="s">
        <v>688</v>
      </c>
      <c r="F10" s="279" t="s">
        <v>689</v>
      </c>
      <c r="G10" s="295" t="s">
        <v>690</v>
      </c>
    </row>
    <row r="11" spans="2:7" ht="112.5" customHeight="1" x14ac:dyDescent="0.3">
      <c r="B11" s="294">
        <v>4</v>
      </c>
      <c r="C11" s="284" t="s">
        <v>691</v>
      </c>
      <c r="D11" s="285" t="s">
        <v>692</v>
      </c>
      <c r="E11" s="285" t="s">
        <v>693</v>
      </c>
      <c r="F11" s="285" t="s">
        <v>694</v>
      </c>
      <c r="G11" s="295" t="s">
        <v>695</v>
      </c>
    </row>
    <row r="12" spans="2:7" ht="67.5" x14ac:dyDescent="0.3">
      <c r="B12" s="296">
        <v>5</v>
      </c>
      <c r="C12" s="287" t="s">
        <v>696</v>
      </c>
      <c r="D12" s="282" t="s">
        <v>697</v>
      </c>
      <c r="E12" s="279" t="s">
        <v>698</v>
      </c>
      <c r="F12" s="286" t="s">
        <v>699</v>
      </c>
      <c r="G12" s="297" t="s">
        <v>700</v>
      </c>
    </row>
    <row r="13" spans="2:7" ht="90" customHeight="1" x14ac:dyDescent="0.3">
      <c r="B13" s="296">
        <v>6</v>
      </c>
      <c r="C13" s="284" t="s">
        <v>701</v>
      </c>
      <c r="D13" s="285" t="s">
        <v>702</v>
      </c>
      <c r="E13" s="285" t="s">
        <v>703</v>
      </c>
      <c r="F13" s="278" t="s">
        <v>704</v>
      </c>
      <c r="G13" s="297" t="s">
        <v>705</v>
      </c>
    </row>
    <row r="14" spans="2:7" ht="52.5" customHeight="1" x14ac:dyDescent="0.3">
      <c r="B14" s="296">
        <v>8</v>
      </c>
      <c r="C14" s="279" t="s">
        <v>706</v>
      </c>
      <c r="D14" s="283" t="s">
        <v>707</v>
      </c>
      <c r="E14" s="282" t="s">
        <v>708</v>
      </c>
      <c r="F14" s="279" t="s">
        <v>709</v>
      </c>
      <c r="G14" s="297" t="s">
        <v>695</v>
      </c>
    </row>
    <row r="15" spans="2:7" ht="60" customHeight="1" x14ac:dyDescent="0.3">
      <c r="B15" s="298">
        <v>9</v>
      </c>
      <c r="C15" s="299" t="s">
        <v>710</v>
      </c>
      <c r="D15" s="300" t="s">
        <v>711</v>
      </c>
      <c r="E15" s="301" t="s">
        <v>712</v>
      </c>
      <c r="F15" s="299" t="s">
        <v>713</v>
      </c>
      <c r="G15" s="302" t="s">
        <v>714</v>
      </c>
    </row>
    <row r="16" spans="2:7" ht="15" customHeight="1" x14ac:dyDescent="0.3">
      <c r="D16" s="17"/>
      <c r="G16" s="17"/>
    </row>
    <row r="17" spans="2:7" ht="15" customHeight="1" x14ac:dyDescent="0.3">
      <c r="B17" s="79" t="s">
        <v>441</v>
      </c>
      <c r="C17" s="615" t="s">
        <v>62</v>
      </c>
      <c r="D17" s="615"/>
      <c r="E17" s="615"/>
      <c r="F17" s="615"/>
      <c r="G17" s="615"/>
    </row>
    <row r="18" spans="2:7" ht="15" customHeight="1" x14ac:dyDescent="0.3">
      <c r="D18" s="17"/>
      <c r="G18" s="17"/>
    </row>
    <row r="19" spans="2:7" ht="15" customHeight="1" x14ac:dyDescent="0.3">
      <c r="D19" s="17"/>
      <c r="G19" s="17"/>
    </row>
    <row r="20" spans="2:7" ht="15" customHeight="1" x14ac:dyDescent="0.3">
      <c r="D20" s="17"/>
      <c r="G20" s="17"/>
    </row>
    <row r="21" spans="2:7" ht="15" customHeight="1" x14ac:dyDescent="0.3">
      <c r="D21" s="17"/>
      <c r="G21" s="17"/>
    </row>
    <row r="27" spans="2:7" ht="15" customHeight="1" x14ac:dyDescent="0.3">
      <c r="B27" s="17"/>
      <c r="C27" s="17"/>
      <c r="D27" s="17"/>
      <c r="E27" s="17"/>
      <c r="F27" s="17"/>
      <c r="G27" s="17"/>
    </row>
    <row r="28" spans="2:7" ht="15" customHeight="1" x14ac:dyDescent="0.3">
      <c r="B28" s="17"/>
      <c r="C28" s="17"/>
      <c r="D28" s="17"/>
      <c r="E28" s="17"/>
      <c r="F28" s="17"/>
      <c r="G28" s="17"/>
    </row>
    <row r="29" spans="2:7" ht="15" customHeight="1" x14ac:dyDescent="0.3">
      <c r="B29" s="17"/>
      <c r="C29" s="17"/>
      <c r="D29" s="17"/>
      <c r="E29" s="17"/>
      <c r="F29" s="17"/>
      <c r="G29" s="17"/>
    </row>
    <row r="30" spans="2:7" ht="15" customHeight="1" x14ac:dyDescent="0.3">
      <c r="B30" s="17"/>
      <c r="C30" s="17"/>
      <c r="D30" s="17"/>
      <c r="E30" s="17"/>
      <c r="F30" s="17"/>
      <c r="G30" s="17"/>
    </row>
    <row r="31" spans="2:7" ht="15" customHeight="1" x14ac:dyDescent="0.3">
      <c r="B31" s="17"/>
      <c r="C31" s="17"/>
      <c r="D31" s="17"/>
      <c r="E31" s="17"/>
      <c r="F31" s="17"/>
      <c r="G31" s="17"/>
    </row>
    <row r="32" spans="2:7" ht="15" customHeight="1" x14ac:dyDescent="0.3">
      <c r="B32" s="17"/>
      <c r="C32" s="17"/>
      <c r="D32" s="17"/>
      <c r="E32" s="17"/>
      <c r="F32" s="17"/>
      <c r="G32" s="17"/>
    </row>
    <row r="33" spans="2:7" ht="15" customHeight="1" x14ac:dyDescent="0.3">
      <c r="B33" s="17"/>
      <c r="C33" s="17"/>
      <c r="D33" s="17"/>
      <c r="E33" s="17"/>
      <c r="F33" s="17"/>
      <c r="G33" s="17"/>
    </row>
    <row r="34" spans="2:7" ht="15" customHeight="1" x14ac:dyDescent="0.3">
      <c r="B34" s="17"/>
      <c r="C34" s="17"/>
      <c r="D34" s="17"/>
      <c r="E34" s="17"/>
      <c r="F34" s="17"/>
      <c r="G34" s="17"/>
    </row>
    <row r="35" spans="2:7" ht="15" customHeight="1" x14ac:dyDescent="0.3">
      <c r="B35" s="17"/>
      <c r="C35" s="17"/>
      <c r="D35" s="17"/>
      <c r="E35" s="17"/>
      <c r="F35" s="17"/>
      <c r="G35" s="17"/>
    </row>
    <row r="36" spans="2:7" ht="15" customHeight="1" x14ac:dyDescent="0.3">
      <c r="B36" s="17"/>
      <c r="C36" s="17"/>
      <c r="D36" s="17"/>
      <c r="E36" s="17"/>
      <c r="F36" s="17"/>
      <c r="G36" s="17"/>
    </row>
    <row r="37" spans="2:7" ht="15" customHeight="1" x14ac:dyDescent="0.3">
      <c r="B37" s="17"/>
      <c r="C37" s="17"/>
      <c r="D37" s="17"/>
      <c r="E37" s="17"/>
      <c r="F37" s="17"/>
      <c r="G37" s="17"/>
    </row>
    <row r="38" spans="2:7" ht="15" customHeight="1" x14ac:dyDescent="0.3">
      <c r="B38" s="17"/>
      <c r="C38" s="17"/>
      <c r="D38" s="17"/>
      <c r="E38" s="17"/>
      <c r="F38" s="17"/>
      <c r="G38" s="17"/>
    </row>
    <row r="39" spans="2:7" ht="15" customHeight="1" x14ac:dyDescent="0.3">
      <c r="B39" s="17"/>
      <c r="C39" s="17"/>
      <c r="D39" s="17"/>
      <c r="E39" s="17"/>
      <c r="F39" s="17"/>
      <c r="G39" s="17"/>
    </row>
    <row r="40" spans="2:7" ht="15" customHeight="1" x14ac:dyDescent="0.3">
      <c r="B40" s="17"/>
      <c r="C40" s="17"/>
      <c r="D40" s="17"/>
      <c r="E40" s="17"/>
      <c r="F40" s="17"/>
      <c r="G40" s="17"/>
    </row>
    <row r="41" spans="2:7" ht="15" customHeight="1" x14ac:dyDescent="0.3">
      <c r="B41" s="17"/>
      <c r="C41" s="17"/>
      <c r="D41" s="17"/>
      <c r="E41" s="17"/>
      <c r="F41" s="17"/>
      <c r="G41" s="17"/>
    </row>
    <row r="42" spans="2:7" ht="15" customHeight="1" x14ac:dyDescent="0.3">
      <c r="B42" s="17"/>
      <c r="C42" s="17"/>
      <c r="D42" s="17"/>
      <c r="E42" s="17"/>
      <c r="F42" s="17"/>
      <c r="G42" s="17"/>
    </row>
    <row r="43" spans="2:7" ht="15" customHeight="1" x14ac:dyDescent="0.3">
      <c r="B43" s="17"/>
      <c r="C43" s="17"/>
      <c r="D43" s="17"/>
      <c r="E43" s="17"/>
      <c r="F43" s="17"/>
      <c r="G43" s="17"/>
    </row>
    <row r="44" spans="2:7" ht="15" customHeight="1" x14ac:dyDescent="0.3">
      <c r="B44" s="17"/>
      <c r="C44" s="17"/>
      <c r="D44" s="17"/>
      <c r="E44" s="17"/>
      <c r="F44" s="17"/>
      <c r="G44" s="17"/>
    </row>
  </sheetData>
  <mergeCells count="6">
    <mergeCell ref="C17:G17"/>
    <mergeCell ref="B2:G2"/>
    <mergeCell ref="B3:G3"/>
    <mergeCell ref="B4:G4"/>
    <mergeCell ref="B5:G5"/>
    <mergeCell ref="B6:G6"/>
  </mergeCells>
  <phoneticPr fontId="0" type="noConversion"/>
  <printOptions horizontalCentered="1"/>
  <pageMargins left="0.6" right="0.39370078740157483" top="0.98425196850393704" bottom="0.70866141732283472" header="0" footer="0"/>
  <pageSetup scale="95"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6AFA-B234-4B84-B50F-C8A6567A43DC}">
  <dimension ref="A1"/>
  <sheetViews>
    <sheetView workbookViewId="0"/>
  </sheetViews>
  <sheetFormatPr baseColWidth="10" defaultColWidth="9" defaultRowHeight="16.5"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2830-AD47-4E92-9655-50D3557E54B1}">
  <dimension ref="A1"/>
  <sheetViews>
    <sheetView workbookViewId="0"/>
  </sheetViews>
  <sheetFormatPr baseColWidth="10" defaultColWidth="9" defaultRowHeight="16.5"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9"/>
  <sheetViews>
    <sheetView showGridLines="0" zoomScale="60" zoomScaleNormal="60" workbookViewId="0">
      <selection activeCell="A39" sqref="A39"/>
    </sheetView>
  </sheetViews>
  <sheetFormatPr baseColWidth="10" defaultColWidth="11" defaultRowHeight="13.5" x14ac:dyDescent="0.25"/>
  <cols>
    <col min="1" max="1" width="4.375" style="76" customWidth="1"/>
    <col min="2" max="2" width="25.125" style="76" customWidth="1"/>
    <col min="3" max="3" width="1.375" style="76" customWidth="1"/>
    <col min="4" max="4" width="18.625" style="76" customWidth="1"/>
    <col min="5" max="5" width="11.125" style="76" customWidth="1"/>
    <col min="6" max="6" width="1.375" style="76" customWidth="1"/>
    <col min="7" max="7" width="19.125" style="76" customWidth="1"/>
    <col min="8" max="8" width="10.625" style="76" customWidth="1"/>
    <col min="9" max="9" width="1.375" style="76" customWidth="1"/>
    <col min="10" max="10" width="19.125" style="76" customWidth="1"/>
    <col min="11" max="11" width="9.625" style="76" customWidth="1"/>
    <col min="12" max="12" width="1.375" style="76" customWidth="1"/>
    <col min="13" max="13" width="18.625" style="76" customWidth="1"/>
    <col min="14" max="14" width="9.5" style="76" customWidth="1"/>
    <col min="15" max="15" width="1.375" style="76" customWidth="1"/>
    <col min="16" max="16" width="18.625" style="76" customWidth="1"/>
    <col min="17" max="17" width="9.375" style="76" customWidth="1"/>
    <col min="18" max="16384" width="11" style="76"/>
  </cols>
  <sheetData>
    <row r="1" spans="1:19" ht="23.25" customHeight="1" x14ac:dyDescent="0.25">
      <c r="A1" s="639" t="s">
        <v>0</v>
      </c>
      <c r="B1" s="639"/>
      <c r="C1" s="639"/>
      <c r="D1" s="639"/>
      <c r="E1" s="639"/>
      <c r="F1" s="639"/>
      <c r="G1" s="639"/>
      <c r="H1" s="639"/>
      <c r="I1" s="639"/>
      <c r="J1" s="639"/>
      <c r="K1" s="639"/>
      <c r="L1" s="639"/>
      <c r="M1" s="639"/>
      <c r="N1" s="639"/>
      <c r="O1" s="639"/>
      <c r="P1" s="639"/>
      <c r="Q1" s="639"/>
    </row>
    <row r="2" spans="1:19" ht="17.25" customHeight="1" x14ac:dyDescent="0.25">
      <c r="A2" s="639" t="s">
        <v>1</v>
      </c>
      <c r="B2" s="639"/>
      <c r="C2" s="639"/>
      <c r="D2" s="639"/>
      <c r="E2" s="639"/>
      <c r="F2" s="639"/>
      <c r="G2" s="639"/>
      <c r="H2" s="639"/>
      <c r="I2" s="639"/>
      <c r="J2" s="639"/>
      <c r="K2" s="639"/>
      <c r="L2" s="639"/>
      <c r="M2" s="639"/>
      <c r="N2" s="639"/>
      <c r="O2" s="639"/>
      <c r="P2" s="639"/>
      <c r="Q2" s="639"/>
    </row>
    <row r="3" spans="1:19" ht="24" customHeight="1" x14ac:dyDescent="0.25">
      <c r="A3" s="639" t="s">
        <v>715</v>
      </c>
      <c r="B3" s="639"/>
      <c r="C3" s="639"/>
      <c r="D3" s="639"/>
      <c r="E3" s="639"/>
      <c r="F3" s="639"/>
      <c r="G3" s="639"/>
      <c r="H3" s="639"/>
      <c r="I3" s="639"/>
      <c r="J3" s="639"/>
      <c r="K3" s="639"/>
      <c r="L3" s="639"/>
      <c r="M3" s="639"/>
      <c r="N3" s="639"/>
      <c r="O3" s="639"/>
      <c r="P3" s="639"/>
      <c r="Q3" s="639"/>
    </row>
    <row r="4" spans="1:19" ht="9.75" customHeight="1" x14ac:dyDescent="0.25">
      <c r="B4" s="84"/>
      <c r="C4" s="84"/>
      <c r="D4" s="80"/>
      <c r="E4" s="80"/>
      <c r="F4" s="80"/>
      <c r="G4" s="80"/>
      <c r="H4" s="80"/>
      <c r="I4" s="80"/>
      <c r="J4" s="80"/>
      <c r="K4" s="80"/>
      <c r="L4" s="80"/>
      <c r="M4" s="80"/>
      <c r="N4" s="80"/>
      <c r="O4" s="80"/>
      <c r="P4" s="80"/>
      <c r="Q4" s="80"/>
    </row>
    <row r="5" spans="1:19" ht="24" customHeight="1" thickBot="1" x14ac:dyDescent="0.3">
      <c r="C5" s="108"/>
      <c r="D5" s="643" t="s">
        <v>716</v>
      </c>
      <c r="E5" s="643"/>
      <c r="F5" s="643"/>
      <c r="G5" s="643"/>
      <c r="H5" s="643"/>
      <c r="I5" s="643"/>
      <c r="J5" s="643"/>
      <c r="K5" s="643"/>
      <c r="L5" s="643"/>
      <c r="M5" s="643"/>
      <c r="N5" s="643"/>
      <c r="O5" s="80"/>
      <c r="P5" s="80"/>
      <c r="Q5" s="80"/>
    </row>
    <row r="6" spans="1:19" ht="15.75" customHeight="1" x14ac:dyDescent="0.25">
      <c r="A6" s="137"/>
      <c r="B6" s="636" t="s">
        <v>717</v>
      </c>
      <c r="C6" s="108"/>
      <c r="D6" s="640" t="s">
        <v>718</v>
      </c>
      <c r="E6" s="641"/>
      <c r="F6" s="108"/>
      <c r="G6" s="640" t="s">
        <v>719</v>
      </c>
      <c r="H6" s="641"/>
      <c r="I6" s="108"/>
      <c r="J6" s="642" t="s">
        <v>720</v>
      </c>
      <c r="K6" s="641"/>
      <c r="L6" s="108"/>
      <c r="M6" s="642" t="s">
        <v>721</v>
      </c>
      <c r="N6" s="641"/>
      <c r="O6" s="108"/>
      <c r="P6" s="129" t="s">
        <v>722</v>
      </c>
      <c r="Q6" s="130" t="s">
        <v>723</v>
      </c>
      <c r="R6" s="82"/>
      <c r="S6" s="83"/>
    </row>
    <row r="7" spans="1:19" ht="15.75" customHeight="1" thickBot="1" x14ac:dyDescent="0.3">
      <c r="A7" s="137"/>
      <c r="B7" s="637"/>
      <c r="C7" s="108"/>
      <c r="D7" s="135" t="s">
        <v>724</v>
      </c>
      <c r="E7" s="136" t="s">
        <v>725</v>
      </c>
      <c r="F7" s="84"/>
      <c r="G7" s="135" t="s">
        <v>724</v>
      </c>
      <c r="H7" s="136" t="s">
        <v>725</v>
      </c>
      <c r="I7" s="84"/>
      <c r="J7" s="135" t="s">
        <v>724</v>
      </c>
      <c r="K7" s="136" t="s">
        <v>725</v>
      </c>
      <c r="L7" s="84"/>
      <c r="M7" s="135" t="s">
        <v>724</v>
      </c>
      <c r="N7" s="136" t="s">
        <v>725</v>
      </c>
      <c r="O7" s="84"/>
      <c r="P7" s="135" t="s">
        <v>724</v>
      </c>
      <c r="Q7" s="136" t="s">
        <v>725</v>
      </c>
      <c r="R7" s="82"/>
      <c r="S7" s="83"/>
    </row>
    <row r="8" spans="1:19" ht="15.75" customHeight="1" x14ac:dyDescent="0.3">
      <c r="A8" s="109"/>
      <c r="B8" s="140" t="s">
        <v>726</v>
      </c>
      <c r="C8" s="86"/>
      <c r="D8" s="149">
        <v>186</v>
      </c>
      <c r="E8" s="150">
        <v>8403.0400000000009</v>
      </c>
      <c r="G8" s="149">
        <v>37</v>
      </c>
      <c r="H8" s="150">
        <v>1667.96</v>
      </c>
      <c r="J8" s="149">
        <v>7</v>
      </c>
      <c r="K8" s="150">
        <v>315.56</v>
      </c>
      <c r="M8" s="149">
        <v>0</v>
      </c>
      <c r="N8" s="150">
        <v>0</v>
      </c>
      <c r="P8" s="133">
        <f>SUM(D8,G8,J8,M8)</f>
        <v>230</v>
      </c>
      <c r="Q8" s="134">
        <f>SUM(E8,H8,K8,N8)</f>
        <v>10386.56</v>
      </c>
      <c r="R8" s="82"/>
      <c r="S8" s="83"/>
    </row>
    <row r="9" spans="1:19" ht="15.75" customHeight="1" x14ac:dyDescent="0.3">
      <c r="A9" s="109"/>
      <c r="B9" s="138" t="s">
        <v>727</v>
      </c>
      <c r="C9" s="86"/>
      <c r="D9" s="151">
        <v>34</v>
      </c>
      <c r="E9" s="152">
        <v>1777</v>
      </c>
      <c r="G9" s="151">
        <v>0</v>
      </c>
      <c r="H9" s="152">
        <v>0</v>
      </c>
      <c r="J9" s="151">
        <v>0</v>
      </c>
      <c r="K9" s="152">
        <v>0</v>
      </c>
      <c r="M9" s="151">
        <v>0</v>
      </c>
      <c r="N9" s="152">
        <v>0</v>
      </c>
      <c r="P9" s="131">
        <f t="shared" ref="P9:P19" si="0">SUM(D9,G9,J9,M9)</f>
        <v>34</v>
      </c>
      <c r="Q9" s="132">
        <f t="shared" ref="Q9:Q19" si="1">SUM(E9,H9,K9,N9)</f>
        <v>1777</v>
      </c>
      <c r="R9" s="82"/>
      <c r="S9" s="83"/>
    </row>
    <row r="10" spans="1:19" ht="15.75" customHeight="1" x14ac:dyDescent="0.3">
      <c r="A10" s="109"/>
      <c r="B10" s="138" t="s">
        <v>728</v>
      </c>
      <c r="C10" s="86"/>
      <c r="D10" s="151">
        <v>12</v>
      </c>
      <c r="E10" s="152">
        <v>164.21</v>
      </c>
      <c r="G10" s="151">
        <v>4</v>
      </c>
      <c r="H10" s="152">
        <v>173.21</v>
      </c>
      <c r="J10" s="151">
        <v>1</v>
      </c>
      <c r="K10" s="152">
        <v>9.2200000000000006</v>
      </c>
      <c r="M10" s="151">
        <v>0</v>
      </c>
      <c r="N10" s="152">
        <v>0</v>
      </c>
      <c r="P10" s="131">
        <f t="shared" si="0"/>
        <v>17</v>
      </c>
      <c r="Q10" s="132">
        <f t="shared" si="1"/>
        <v>346.64000000000004</v>
      </c>
      <c r="R10" s="82"/>
      <c r="S10" s="83"/>
    </row>
    <row r="11" spans="1:19" ht="15.75" customHeight="1" x14ac:dyDescent="0.3">
      <c r="A11" s="109"/>
      <c r="B11" s="138" t="s">
        <v>729</v>
      </c>
      <c r="C11" s="86"/>
      <c r="D11" s="151">
        <v>10</v>
      </c>
      <c r="E11" s="152">
        <v>1730</v>
      </c>
      <c r="G11" s="151">
        <v>0</v>
      </c>
      <c r="H11" s="152">
        <v>0</v>
      </c>
      <c r="J11" s="151">
        <v>0</v>
      </c>
      <c r="K11" s="152">
        <v>0</v>
      </c>
      <c r="M11" s="151">
        <v>0</v>
      </c>
      <c r="N11" s="152">
        <v>0</v>
      </c>
      <c r="P11" s="131">
        <f t="shared" si="0"/>
        <v>10</v>
      </c>
      <c r="Q11" s="132">
        <f t="shared" si="1"/>
        <v>1730</v>
      </c>
      <c r="R11" s="82"/>
      <c r="S11" s="83"/>
    </row>
    <row r="12" spans="1:19" ht="15.75" customHeight="1" x14ac:dyDescent="0.3">
      <c r="A12" s="109"/>
      <c r="B12" s="138" t="s">
        <v>730</v>
      </c>
      <c r="C12" s="86"/>
      <c r="D12" s="151">
        <v>8</v>
      </c>
      <c r="E12" s="152">
        <v>2044.63</v>
      </c>
      <c r="G12" s="151">
        <v>2</v>
      </c>
      <c r="H12" s="152">
        <v>36.130000000000003</v>
      </c>
      <c r="J12" s="151">
        <v>1</v>
      </c>
      <c r="K12" s="152">
        <v>33.24</v>
      </c>
      <c r="M12" s="151">
        <v>0</v>
      </c>
      <c r="N12" s="152">
        <v>0</v>
      </c>
      <c r="P12" s="131">
        <f t="shared" si="0"/>
        <v>11</v>
      </c>
      <c r="Q12" s="132">
        <f t="shared" si="1"/>
        <v>2114</v>
      </c>
      <c r="R12" s="82"/>
      <c r="S12" s="83"/>
    </row>
    <row r="13" spans="1:19" ht="15.75" customHeight="1" x14ac:dyDescent="0.3">
      <c r="A13" s="109"/>
      <c r="B13" s="138" t="s">
        <v>731</v>
      </c>
      <c r="C13" s="86"/>
      <c r="D13" s="151">
        <v>19</v>
      </c>
      <c r="E13" s="152">
        <v>950</v>
      </c>
      <c r="G13" s="151">
        <v>3</v>
      </c>
      <c r="H13" s="152">
        <v>112.71</v>
      </c>
      <c r="J13" s="151">
        <v>1</v>
      </c>
      <c r="K13" s="152">
        <v>17.329999999999998</v>
      </c>
      <c r="M13" s="151">
        <v>0</v>
      </c>
      <c r="N13" s="152">
        <v>0</v>
      </c>
      <c r="P13" s="131">
        <f t="shared" si="0"/>
        <v>23</v>
      </c>
      <c r="Q13" s="132">
        <f t="shared" si="1"/>
        <v>1080.04</v>
      </c>
      <c r="R13" s="82"/>
      <c r="S13" s="83"/>
    </row>
    <row r="14" spans="1:19" ht="16.5" x14ac:dyDescent="0.3">
      <c r="A14" s="109"/>
      <c r="B14" s="138" t="s">
        <v>732</v>
      </c>
      <c r="C14" s="86"/>
      <c r="D14" s="151">
        <v>153</v>
      </c>
      <c r="E14" s="152">
        <v>3884.54</v>
      </c>
      <c r="G14" s="151">
        <v>43</v>
      </c>
      <c r="H14" s="152">
        <v>1232.5</v>
      </c>
      <c r="J14" s="151">
        <v>2</v>
      </c>
      <c r="K14" s="152">
        <v>28.54</v>
      </c>
      <c r="M14" s="151">
        <v>0</v>
      </c>
      <c r="N14" s="152">
        <v>0</v>
      </c>
      <c r="P14" s="131">
        <f t="shared" si="0"/>
        <v>198</v>
      </c>
      <c r="Q14" s="132">
        <f t="shared" si="1"/>
        <v>5145.58</v>
      </c>
    </row>
    <row r="15" spans="1:19" ht="16.5" x14ac:dyDescent="0.3">
      <c r="A15" s="109"/>
      <c r="B15" s="138" t="s">
        <v>733</v>
      </c>
      <c r="C15" s="86"/>
      <c r="D15" s="151">
        <v>25</v>
      </c>
      <c r="E15" s="152">
        <v>33201</v>
      </c>
      <c r="G15" s="151">
        <v>0</v>
      </c>
      <c r="H15" s="152">
        <v>0</v>
      </c>
      <c r="J15" s="151">
        <v>0</v>
      </c>
      <c r="K15" s="152">
        <v>0</v>
      </c>
      <c r="M15" s="151">
        <v>0</v>
      </c>
      <c r="N15" s="152">
        <v>0</v>
      </c>
      <c r="P15" s="131">
        <f t="shared" si="0"/>
        <v>25</v>
      </c>
      <c r="Q15" s="132">
        <f t="shared" si="1"/>
        <v>33201</v>
      </c>
    </row>
    <row r="16" spans="1:19" ht="16.5" x14ac:dyDescent="0.3">
      <c r="A16" s="109"/>
      <c r="B16" s="138" t="s">
        <v>734</v>
      </c>
      <c r="C16" s="86"/>
      <c r="D16" s="151">
        <v>4</v>
      </c>
      <c r="E16" s="152">
        <v>1062.42</v>
      </c>
      <c r="G16" s="151">
        <v>2</v>
      </c>
      <c r="H16" s="152">
        <v>47.15</v>
      </c>
      <c r="J16" s="151">
        <v>1</v>
      </c>
      <c r="K16" s="152">
        <v>38.43</v>
      </c>
      <c r="M16" s="151">
        <v>0</v>
      </c>
      <c r="N16" s="152">
        <v>0</v>
      </c>
      <c r="P16" s="131">
        <f t="shared" si="0"/>
        <v>7</v>
      </c>
      <c r="Q16" s="132">
        <f t="shared" si="1"/>
        <v>1148.0000000000002</v>
      </c>
    </row>
    <row r="17" spans="1:18" ht="16.5" x14ac:dyDescent="0.3">
      <c r="A17" s="109"/>
      <c r="B17" s="138" t="s">
        <v>735</v>
      </c>
      <c r="C17" s="86"/>
      <c r="D17" s="151">
        <v>20</v>
      </c>
      <c r="E17" s="152">
        <v>28733</v>
      </c>
      <c r="G17" s="151">
        <v>1</v>
      </c>
      <c r="H17" s="152">
        <v>150</v>
      </c>
      <c r="J17" s="151">
        <v>0</v>
      </c>
      <c r="K17" s="152">
        <v>0</v>
      </c>
      <c r="M17" s="151">
        <v>0</v>
      </c>
      <c r="N17" s="152">
        <v>0</v>
      </c>
      <c r="P17" s="131">
        <f t="shared" si="0"/>
        <v>21</v>
      </c>
      <c r="Q17" s="132">
        <f t="shared" si="1"/>
        <v>28883</v>
      </c>
    </row>
    <row r="18" spans="1:18" ht="16.5" x14ac:dyDescent="0.3">
      <c r="A18" s="109"/>
      <c r="B18" s="138" t="s">
        <v>736</v>
      </c>
      <c r="C18" s="86"/>
      <c r="D18" s="151">
        <v>145</v>
      </c>
      <c r="E18" s="152">
        <v>1027.4100000000001</v>
      </c>
      <c r="G18" s="151">
        <v>67</v>
      </c>
      <c r="H18" s="152">
        <v>217.45</v>
      </c>
      <c r="J18" s="151">
        <v>2</v>
      </c>
      <c r="K18" s="152">
        <v>27.14</v>
      </c>
      <c r="M18" s="151">
        <v>0</v>
      </c>
      <c r="N18" s="152">
        <v>0</v>
      </c>
      <c r="P18" s="131">
        <f t="shared" si="0"/>
        <v>214</v>
      </c>
      <c r="Q18" s="132">
        <f t="shared" si="1"/>
        <v>1272.0000000000002</v>
      </c>
    </row>
    <row r="19" spans="1:18" ht="17.25" thickBot="1" x14ac:dyDescent="0.35">
      <c r="A19" s="109"/>
      <c r="B19" s="139" t="s">
        <v>721</v>
      </c>
      <c r="C19" s="86"/>
      <c r="D19" s="153"/>
      <c r="E19" s="154"/>
      <c r="G19" s="153"/>
      <c r="H19" s="154"/>
      <c r="J19" s="153"/>
      <c r="K19" s="154"/>
      <c r="M19" s="153"/>
      <c r="N19" s="154"/>
      <c r="P19" s="142">
        <f t="shared" si="0"/>
        <v>0</v>
      </c>
      <c r="Q19" s="143">
        <f t="shared" si="1"/>
        <v>0</v>
      </c>
    </row>
    <row r="20" spans="1:18" ht="14.25" thickBot="1" x14ac:dyDescent="0.3">
      <c r="B20" s="141" t="s">
        <v>723</v>
      </c>
      <c r="D20" s="155">
        <f>SUM(D8:D19)</f>
        <v>616</v>
      </c>
      <c r="E20" s="156">
        <f>SUM(E8:E19)</f>
        <v>82977.25</v>
      </c>
      <c r="G20" s="155">
        <f>SUM(G8:G19)</f>
        <v>159</v>
      </c>
      <c r="H20" s="156">
        <f>SUM(H8:H19)</f>
        <v>3637.11</v>
      </c>
      <c r="J20" s="155">
        <f>SUM(J8:J19)</f>
        <v>15</v>
      </c>
      <c r="K20" s="156">
        <f>SUM(K8:K19)</f>
        <v>469.46000000000004</v>
      </c>
      <c r="M20" s="155">
        <f>SUM(M8:M19)</f>
        <v>0</v>
      </c>
      <c r="N20" s="156">
        <f>SUM(N8:N19)</f>
        <v>0</v>
      </c>
      <c r="P20" s="144">
        <f>+D20+G20+J20+M20</f>
        <v>790</v>
      </c>
      <c r="Q20" s="145">
        <f>+E20+H20+K20+N20</f>
        <v>87083.82</v>
      </c>
    </row>
    <row r="21" spans="1:18" x14ac:dyDescent="0.25">
      <c r="P21" s="85"/>
      <c r="Q21" s="81"/>
    </row>
    <row r="22" spans="1:18" ht="14.25" thickBot="1" x14ac:dyDescent="0.3">
      <c r="P22" s="85"/>
      <c r="Q22" s="81"/>
    </row>
    <row r="23" spans="1:18" ht="27" thickBot="1" x14ac:dyDescent="0.3">
      <c r="A23" s="638"/>
      <c r="B23" s="146" t="s">
        <v>737</v>
      </c>
      <c r="C23" s="86"/>
      <c r="D23" s="644">
        <v>4401</v>
      </c>
      <c r="E23" s="645"/>
      <c r="G23" s="644">
        <v>688</v>
      </c>
      <c r="H23" s="645"/>
      <c r="J23" s="644">
        <v>260</v>
      </c>
      <c r="K23" s="645"/>
      <c r="M23" s="644"/>
      <c r="N23" s="645"/>
      <c r="P23" s="644">
        <f>+D23+G23+J23+M23</f>
        <v>5349</v>
      </c>
      <c r="Q23" s="645"/>
    </row>
    <row r="24" spans="1:18" ht="9.75" customHeight="1" thickBot="1" x14ac:dyDescent="0.3">
      <c r="A24" s="638"/>
      <c r="B24" s="147"/>
      <c r="C24" s="86"/>
      <c r="D24" s="109"/>
      <c r="E24" s="109"/>
      <c r="G24" s="109"/>
      <c r="H24" s="109"/>
      <c r="J24" s="109"/>
      <c r="K24" s="109"/>
      <c r="M24" s="109"/>
      <c r="N24" s="109"/>
      <c r="P24" s="109"/>
      <c r="Q24" s="109"/>
    </row>
    <row r="25" spans="1:18" ht="28.5" customHeight="1" thickBot="1" x14ac:dyDescent="0.3">
      <c r="A25" s="638"/>
      <c r="B25" s="146" t="s">
        <v>738</v>
      </c>
      <c r="C25" s="86"/>
      <c r="D25" s="644">
        <v>869</v>
      </c>
      <c r="E25" s="645"/>
      <c r="G25" s="644">
        <v>48</v>
      </c>
      <c r="H25" s="645"/>
      <c r="J25" s="644">
        <v>0</v>
      </c>
      <c r="K25" s="645"/>
      <c r="M25" s="644"/>
      <c r="N25" s="645"/>
      <c r="P25" s="644">
        <f>+D25+G25+J25+M25</f>
        <v>917</v>
      </c>
      <c r="Q25" s="645"/>
    </row>
    <row r="26" spans="1:18" ht="12" customHeight="1" thickBot="1" x14ac:dyDescent="0.3">
      <c r="A26" s="638"/>
      <c r="B26" s="147"/>
      <c r="C26" s="86"/>
      <c r="P26" s="24"/>
      <c r="Q26" s="81"/>
    </row>
    <row r="27" spans="1:18" ht="17.25" customHeight="1" thickBot="1" x14ac:dyDescent="0.3">
      <c r="A27" s="638"/>
      <c r="B27" s="146" t="s">
        <v>723</v>
      </c>
      <c r="C27" s="86"/>
      <c r="D27" s="644">
        <f>SUM(D23:E25)</f>
        <v>5270</v>
      </c>
      <c r="E27" s="645"/>
      <c r="G27" s="644">
        <f>SUM(G23:H25)</f>
        <v>736</v>
      </c>
      <c r="H27" s="645"/>
      <c r="J27" s="644">
        <f>SUM(J23:K25)</f>
        <v>260</v>
      </c>
      <c r="K27" s="645"/>
      <c r="M27" s="644">
        <f>SUM(M23:N25)</f>
        <v>0</v>
      </c>
      <c r="N27" s="645"/>
      <c r="P27" s="644">
        <f>SUM(P23:Q25)</f>
        <v>6266</v>
      </c>
      <c r="Q27" s="645"/>
      <c r="R27" s="81"/>
    </row>
    <row r="28" spans="1:18" ht="17.25" customHeight="1" thickBot="1" x14ac:dyDescent="0.3">
      <c r="A28" s="638"/>
      <c r="B28" s="86"/>
      <c r="C28" s="86"/>
      <c r="P28" s="24"/>
      <c r="Q28" s="81"/>
    </row>
    <row r="29" spans="1:18" ht="28.5" customHeight="1" thickBot="1" x14ac:dyDescent="0.3">
      <c r="A29" s="638"/>
      <c r="B29" s="86"/>
      <c r="C29" s="86"/>
      <c r="H29" s="658" t="s">
        <v>739</v>
      </c>
      <c r="I29" s="659"/>
      <c r="J29" s="660"/>
      <c r="K29" s="148">
        <f>+P23/P8</f>
        <v>23.256521739130434</v>
      </c>
      <c r="P29" s="24"/>
      <c r="Q29" s="81"/>
    </row>
    <row r="31" spans="1:18" ht="14.25" thickBot="1" x14ac:dyDescent="0.3"/>
    <row r="32" spans="1:18" ht="15.75" thickBot="1" x14ac:dyDescent="0.3">
      <c r="A32" s="646" t="s">
        <v>740</v>
      </c>
      <c r="B32" s="647"/>
      <c r="C32" s="647"/>
      <c r="D32" s="647"/>
      <c r="E32" s="647"/>
      <c r="F32" s="647"/>
      <c r="G32" s="647"/>
      <c r="H32" s="647"/>
      <c r="I32" s="647"/>
      <c r="J32" s="647"/>
      <c r="K32" s="647"/>
      <c r="L32" s="647"/>
      <c r="M32" s="647"/>
      <c r="N32" s="647"/>
      <c r="O32" s="647"/>
      <c r="P32" s="647"/>
      <c r="Q32" s="648"/>
    </row>
    <row r="33" spans="1:17" ht="15.75" thickBot="1" x14ac:dyDescent="0.3">
      <c r="A33" s="646" t="s">
        <v>741</v>
      </c>
      <c r="B33" s="647"/>
      <c r="C33" s="647"/>
      <c r="D33" s="647"/>
      <c r="E33" s="647"/>
      <c r="F33" s="647"/>
      <c r="G33" s="647"/>
      <c r="H33" s="647"/>
      <c r="I33" s="647"/>
      <c r="J33" s="647"/>
      <c r="K33" s="647"/>
      <c r="L33" s="647"/>
      <c r="M33" s="647"/>
      <c r="N33" s="647"/>
      <c r="O33" s="647"/>
      <c r="P33" s="647"/>
      <c r="Q33" s="648"/>
    </row>
    <row r="34" spans="1:17" ht="12.95" customHeight="1" x14ac:dyDescent="0.25">
      <c r="A34" s="649" t="s">
        <v>742</v>
      </c>
      <c r="B34" s="650"/>
      <c r="C34" s="650"/>
      <c r="D34" s="650"/>
      <c r="E34" s="650"/>
      <c r="F34" s="650"/>
      <c r="G34" s="650"/>
      <c r="H34" s="650"/>
      <c r="I34" s="650"/>
      <c r="J34" s="650"/>
      <c r="K34" s="650"/>
      <c r="L34" s="650"/>
      <c r="M34" s="650"/>
      <c r="N34" s="650"/>
      <c r="O34" s="650"/>
      <c r="P34" s="650"/>
      <c r="Q34" s="651"/>
    </row>
    <row r="35" spans="1:17" ht="14.1" customHeight="1" x14ac:dyDescent="0.25">
      <c r="A35" s="652"/>
      <c r="B35" s="653"/>
      <c r="C35" s="653"/>
      <c r="D35" s="653"/>
      <c r="E35" s="653"/>
      <c r="F35" s="653"/>
      <c r="G35" s="653"/>
      <c r="H35" s="653"/>
      <c r="I35" s="653"/>
      <c r="J35" s="653"/>
      <c r="K35" s="653"/>
      <c r="L35" s="653"/>
      <c r="M35" s="653"/>
      <c r="N35" s="653"/>
      <c r="O35" s="653"/>
      <c r="P35" s="653"/>
      <c r="Q35" s="654"/>
    </row>
    <row r="36" spans="1:17" ht="14.1" customHeight="1" x14ac:dyDescent="0.25">
      <c r="A36" s="652"/>
      <c r="B36" s="653"/>
      <c r="C36" s="653"/>
      <c r="D36" s="653"/>
      <c r="E36" s="653"/>
      <c r="F36" s="653"/>
      <c r="G36" s="653"/>
      <c r="H36" s="653"/>
      <c r="I36" s="653"/>
      <c r="J36" s="653"/>
      <c r="K36" s="653"/>
      <c r="L36" s="653"/>
      <c r="M36" s="653"/>
      <c r="N36" s="653"/>
      <c r="O36" s="653"/>
      <c r="P36" s="653"/>
      <c r="Q36" s="654"/>
    </row>
    <row r="37" spans="1:17" ht="14.1" customHeight="1" x14ac:dyDescent="0.25">
      <c r="A37" s="652"/>
      <c r="B37" s="653"/>
      <c r="C37" s="653"/>
      <c r="D37" s="653"/>
      <c r="E37" s="653"/>
      <c r="F37" s="653"/>
      <c r="G37" s="653"/>
      <c r="H37" s="653"/>
      <c r="I37" s="653"/>
      <c r="J37" s="653"/>
      <c r="K37" s="653"/>
      <c r="L37" s="653"/>
      <c r="M37" s="653"/>
      <c r="N37" s="653"/>
      <c r="O37" s="653"/>
      <c r="P37" s="653"/>
      <c r="Q37" s="654"/>
    </row>
    <row r="38" spans="1:17" ht="14.1" customHeight="1" x14ac:dyDescent="0.25">
      <c r="A38" s="652"/>
      <c r="B38" s="653"/>
      <c r="C38" s="653"/>
      <c r="D38" s="653"/>
      <c r="E38" s="653"/>
      <c r="F38" s="653"/>
      <c r="G38" s="653"/>
      <c r="H38" s="653"/>
      <c r="I38" s="653"/>
      <c r="J38" s="653"/>
      <c r="K38" s="653"/>
      <c r="L38" s="653"/>
      <c r="M38" s="653"/>
      <c r="N38" s="653"/>
      <c r="O38" s="653"/>
      <c r="P38" s="653"/>
      <c r="Q38" s="654"/>
    </row>
    <row r="39" spans="1:17" ht="65.25" customHeight="1" thickBot="1" x14ac:dyDescent="0.3">
      <c r="A39" s="655"/>
      <c r="B39" s="656"/>
      <c r="C39" s="656"/>
      <c r="D39" s="656"/>
      <c r="E39" s="656"/>
      <c r="F39" s="656"/>
      <c r="G39" s="656"/>
      <c r="H39" s="656"/>
      <c r="I39" s="656"/>
      <c r="J39" s="656"/>
      <c r="K39" s="656"/>
      <c r="L39" s="656"/>
      <c r="M39" s="656"/>
      <c r="N39" s="656"/>
      <c r="O39" s="656"/>
      <c r="P39" s="656"/>
      <c r="Q39" s="657"/>
    </row>
  </sheetData>
  <mergeCells count="29">
    <mergeCell ref="A33:Q33"/>
    <mergeCell ref="A34:Q39"/>
    <mergeCell ref="D27:E27"/>
    <mergeCell ref="G27:H27"/>
    <mergeCell ref="J27:K27"/>
    <mergeCell ref="M27:N27"/>
    <mergeCell ref="P27:Q27"/>
    <mergeCell ref="H29:J29"/>
    <mergeCell ref="G23:H23"/>
    <mergeCell ref="J23:K23"/>
    <mergeCell ref="M23:N23"/>
    <mergeCell ref="P23:Q23"/>
    <mergeCell ref="A32:Q32"/>
    <mergeCell ref="B6:B7"/>
    <mergeCell ref="A23:A29"/>
    <mergeCell ref="A1:Q1"/>
    <mergeCell ref="A2:Q2"/>
    <mergeCell ref="A3:Q3"/>
    <mergeCell ref="D6:E6"/>
    <mergeCell ref="G6:H6"/>
    <mergeCell ref="J6:K6"/>
    <mergeCell ref="M6:N6"/>
    <mergeCell ref="D5:N5"/>
    <mergeCell ref="D25:E25"/>
    <mergeCell ref="G25:H25"/>
    <mergeCell ref="J25:K25"/>
    <mergeCell ref="M25:N25"/>
    <mergeCell ref="P25:Q25"/>
    <mergeCell ref="D23:E23"/>
  </mergeCells>
  <phoneticPr fontId="7" type="noConversion"/>
  <pageMargins left="0.33" right="0.4" top="1" bottom="0.72" header="0" footer="0"/>
  <pageSetup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H27"/>
  <sheetViews>
    <sheetView workbookViewId="0">
      <selection activeCell="F18" sqref="F18"/>
    </sheetView>
  </sheetViews>
  <sheetFormatPr baseColWidth="10" defaultColWidth="9" defaultRowHeight="16.5" x14ac:dyDescent="0.3"/>
  <cols>
    <col min="1" max="2" width="11" customWidth="1"/>
    <col min="3" max="3" width="26.125" customWidth="1"/>
    <col min="4" max="4" width="33.625" customWidth="1"/>
    <col min="5" max="5" width="19.125" customWidth="1"/>
    <col min="6" max="6" width="23.5" customWidth="1"/>
    <col min="7" max="7" width="17.125" customWidth="1"/>
    <col min="8" max="256" width="11" customWidth="1"/>
  </cols>
  <sheetData>
    <row r="4" spans="3:8" x14ac:dyDescent="0.3">
      <c r="C4" s="661" t="s">
        <v>743</v>
      </c>
      <c r="D4" s="661"/>
      <c r="E4" s="661"/>
      <c r="F4" s="661"/>
      <c r="G4" s="661"/>
      <c r="H4" s="661"/>
    </row>
    <row r="6" spans="3:8" x14ac:dyDescent="0.3">
      <c r="C6" s="111" t="s">
        <v>101</v>
      </c>
      <c r="D6" s="111" t="s">
        <v>102</v>
      </c>
      <c r="E6" s="111" t="s">
        <v>744</v>
      </c>
      <c r="F6" s="111" t="s">
        <v>106</v>
      </c>
      <c r="G6" s="111" t="s">
        <v>115</v>
      </c>
      <c r="H6" s="111" t="s">
        <v>745</v>
      </c>
    </row>
    <row r="7" spans="3:8" x14ac:dyDescent="0.3">
      <c r="C7" s="111" t="s">
        <v>746</v>
      </c>
      <c r="D7" t="s">
        <v>747</v>
      </c>
      <c r="E7" t="s">
        <v>747</v>
      </c>
      <c r="F7" t="s">
        <v>747</v>
      </c>
      <c r="G7" t="s">
        <v>747</v>
      </c>
      <c r="H7" t="s">
        <v>747</v>
      </c>
    </row>
    <row r="8" spans="3:8" x14ac:dyDescent="0.3">
      <c r="C8" t="s">
        <v>747</v>
      </c>
      <c r="D8" t="s">
        <v>748</v>
      </c>
      <c r="E8" s="112" t="s">
        <v>749</v>
      </c>
      <c r="F8" s="112" t="s">
        <v>750</v>
      </c>
      <c r="G8" s="112" t="s">
        <v>751</v>
      </c>
      <c r="H8" s="112" t="s">
        <v>752</v>
      </c>
    </row>
    <row r="9" spans="3:8" x14ac:dyDescent="0.3">
      <c r="C9" t="s">
        <v>753</v>
      </c>
      <c r="D9" t="s">
        <v>754</v>
      </c>
      <c r="E9" s="112" t="s">
        <v>755</v>
      </c>
      <c r="F9" s="112" t="s">
        <v>756</v>
      </c>
      <c r="G9" s="112" t="s">
        <v>757</v>
      </c>
      <c r="H9" s="112" t="s">
        <v>758</v>
      </c>
    </row>
    <row r="10" spans="3:8" x14ac:dyDescent="0.3">
      <c r="C10" t="s">
        <v>759</v>
      </c>
      <c r="D10" t="s">
        <v>760</v>
      </c>
      <c r="E10" s="112" t="s">
        <v>761</v>
      </c>
      <c r="F10" s="112" t="s">
        <v>762</v>
      </c>
      <c r="G10" s="112" t="s">
        <v>763</v>
      </c>
    </row>
    <row r="11" spans="3:8" x14ac:dyDescent="0.3">
      <c r="C11" t="s">
        <v>764</v>
      </c>
      <c r="D11" t="s">
        <v>765</v>
      </c>
      <c r="E11" s="112" t="s">
        <v>766</v>
      </c>
    </row>
    <row r="12" spans="3:8" x14ac:dyDescent="0.3">
      <c r="C12" t="s">
        <v>767</v>
      </c>
      <c r="D12" t="s">
        <v>768</v>
      </c>
      <c r="E12" s="112" t="s">
        <v>769</v>
      </c>
    </row>
    <row r="13" spans="3:8" x14ac:dyDescent="0.3">
      <c r="D13" t="s">
        <v>770</v>
      </c>
      <c r="E13" s="112" t="s">
        <v>771</v>
      </c>
    </row>
    <row r="14" spans="3:8" x14ac:dyDescent="0.3">
      <c r="D14" t="s">
        <v>772</v>
      </c>
      <c r="E14" s="112" t="s">
        <v>773</v>
      </c>
    </row>
    <row r="15" spans="3:8" x14ac:dyDescent="0.3">
      <c r="D15" t="s">
        <v>121</v>
      </c>
      <c r="E15" s="112" t="s">
        <v>774</v>
      </c>
    </row>
    <row r="16" spans="3:8" x14ac:dyDescent="0.3">
      <c r="D16" t="s">
        <v>157</v>
      </c>
      <c r="E16" s="112" t="s">
        <v>775</v>
      </c>
    </row>
    <row r="17" spans="3:5" x14ac:dyDescent="0.3">
      <c r="D17" t="s">
        <v>776</v>
      </c>
      <c r="E17" s="112" t="s">
        <v>777</v>
      </c>
    </row>
    <row r="20" spans="3:5" x14ac:dyDescent="0.3">
      <c r="C20" s="112" t="s">
        <v>778</v>
      </c>
    </row>
    <row r="21" spans="3:5" x14ac:dyDescent="0.3">
      <c r="C21" s="111" t="s">
        <v>285</v>
      </c>
    </row>
    <row r="22" spans="3:5" x14ac:dyDescent="0.3">
      <c r="C22" t="s">
        <v>747</v>
      </c>
    </row>
    <row r="23" spans="3:5" x14ac:dyDescent="0.3">
      <c r="C23" s="112" t="s">
        <v>779</v>
      </c>
    </row>
    <row r="24" spans="3:5" x14ac:dyDescent="0.3">
      <c r="C24" s="112" t="s">
        <v>780</v>
      </c>
    </row>
    <row r="25" spans="3:5" x14ac:dyDescent="0.3">
      <c r="C25" s="112" t="s">
        <v>781</v>
      </c>
    </row>
    <row r="26" spans="3:5" x14ac:dyDescent="0.3">
      <c r="C26" s="112" t="s">
        <v>758</v>
      </c>
    </row>
    <row r="27" spans="3:5" x14ac:dyDescent="0.3">
      <c r="C27" s="112" t="s">
        <v>752</v>
      </c>
    </row>
  </sheetData>
  <mergeCells count="1">
    <mergeCell ref="C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Q35"/>
  <sheetViews>
    <sheetView showGridLines="0" topLeftCell="A2" zoomScale="90" zoomScaleNormal="90" workbookViewId="0">
      <selection activeCell="H12" sqref="H12"/>
    </sheetView>
  </sheetViews>
  <sheetFormatPr baseColWidth="10" defaultColWidth="11" defaultRowHeight="16.5" x14ac:dyDescent="0.3"/>
  <cols>
    <col min="1" max="1" width="3.125" style="34" customWidth="1"/>
    <col min="2" max="2" width="10.625" style="34" customWidth="1"/>
    <col min="3" max="3" width="8.875" style="34" customWidth="1"/>
    <col min="4" max="7" width="11" style="34" customWidth="1"/>
    <col min="8" max="8" width="12.5" style="34" customWidth="1"/>
    <col min="9" max="9" width="13.125" style="34" customWidth="1"/>
    <col min="10" max="10" width="11" style="34" customWidth="1"/>
    <col min="11" max="11" width="13.125" style="34" customWidth="1"/>
    <col min="12" max="12" width="12.875" style="34" customWidth="1"/>
    <col min="13" max="13" width="16.625" style="34" customWidth="1"/>
    <col min="14" max="14" width="16.125" style="34" customWidth="1"/>
    <col min="15" max="15" width="13.375" style="34" customWidth="1"/>
    <col min="16" max="16" width="13.625" style="34" customWidth="1"/>
    <col min="17" max="17" width="11.375" style="34" customWidth="1"/>
    <col min="18" max="18" width="12.125" style="34" customWidth="1"/>
    <col min="19" max="19" width="11" style="34"/>
    <col min="20" max="20" width="13" style="34" customWidth="1"/>
    <col min="21" max="21" width="11" style="34"/>
    <col min="22" max="22" width="13.125" style="34" customWidth="1"/>
    <col min="23" max="16384" width="11" style="34"/>
  </cols>
  <sheetData>
    <row r="1" spans="2:17" ht="9.75" customHeight="1" x14ac:dyDescent="0.3"/>
    <row r="2" spans="2:17" ht="28.5" customHeight="1" x14ac:dyDescent="0.3">
      <c r="B2" s="445" t="s">
        <v>0</v>
      </c>
      <c r="C2" s="445"/>
      <c r="D2" s="445"/>
      <c r="E2" s="445"/>
      <c r="F2" s="445"/>
      <c r="G2" s="445"/>
      <c r="H2" s="445"/>
      <c r="I2" s="445"/>
      <c r="J2" s="445"/>
      <c r="K2" s="445"/>
      <c r="L2" s="445"/>
      <c r="M2" s="445"/>
      <c r="N2" s="445"/>
      <c r="O2" s="445"/>
      <c r="P2" s="445"/>
    </row>
    <row r="3" spans="2:17" ht="16.5" customHeight="1" x14ac:dyDescent="0.3">
      <c r="B3" s="445" t="s">
        <v>1</v>
      </c>
      <c r="C3" s="445"/>
      <c r="D3" s="445"/>
      <c r="E3" s="445"/>
      <c r="F3" s="445"/>
      <c r="G3" s="445"/>
      <c r="H3" s="445"/>
      <c r="I3" s="445"/>
      <c r="J3" s="445"/>
      <c r="K3" s="445"/>
      <c r="L3" s="445"/>
      <c r="M3" s="445"/>
      <c r="N3" s="445"/>
      <c r="O3" s="445"/>
      <c r="P3" s="445"/>
    </row>
    <row r="4" spans="2:17" ht="16.5" customHeight="1" x14ac:dyDescent="0.3">
      <c r="B4" s="445" t="s">
        <v>33</v>
      </c>
      <c r="C4" s="445"/>
      <c r="D4" s="445"/>
      <c r="E4" s="445"/>
      <c r="F4" s="445"/>
      <c r="G4" s="445"/>
      <c r="H4" s="445"/>
      <c r="I4" s="445"/>
      <c r="J4" s="445"/>
      <c r="K4" s="445"/>
      <c r="L4" s="445"/>
      <c r="M4" s="445"/>
      <c r="N4" s="445"/>
      <c r="O4" s="445"/>
      <c r="P4" s="445"/>
      <c r="Q4" s="218"/>
    </row>
    <row r="5" spans="2:17" ht="12.75" customHeight="1" x14ac:dyDescent="0.3">
      <c r="B5" s="461"/>
      <c r="C5" s="461"/>
      <c r="D5" s="461"/>
      <c r="E5" s="461"/>
      <c r="F5" s="461"/>
      <c r="G5" s="461"/>
      <c r="H5" s="461"/>
      <c r="I5" s="461"/>
      <c r="J5" s="461"/>
      <c r="K5" s="461"/>
      <c r="L5" s="461"/>
      <c r="M5" s="461"/>
      <c r="N5" s="461"/>
      <c r="O5" s="461"/>
      <c r="P5" s="461"/>
      <c r="Q5" s="218"/>
    </row>
    <row r="6" spans="2:17" ht="40.5" customHeight="1" x14ac:dyDescent="0.3">
      <c r="B6" s="464" t="s">
        <v>34</v>
      </c>
      <c r="C6" s="453" t="s">
        <v>35</v>
      </c>
      <c r="D6" s="453" t="s">
        <v>36</v>
      </c>
      <c r="E6" s="453" t="s">
        <v>37</v>
      </c>
      <c r="F6" s="453" t="s">
        <v>38</v>
      </c>
      <c r="G6" s="453" t="s">
        <v>39</v>
      </c>
      <c r="H6" s="453" t="s">
        <v>40</v>
      </c>
      <c r="I6" s="453" t="s">
        <v>41</v>
      </c>
      <c r="J6" s="453" t="s">
        <v>42</v>
      </c>
      <c r="K6" s="453" t="s">
        <v>43</v>
      </c>
      <c r="L6" s="456" t="s">
        <v>44</v>
      </c>
      <c r="M6" s="456" t="s">
        <v>45</v>
      </c>
      <c r="N6" s="456" t="s">
        <v>46</v>
      </c>
      <c r="O6" s="456" t="s">
        <v>47</v>
      </c>
      <c r="P6" s="462" t="s">
        <v>48</v>
      </c>
      <c r="Q6" s="218"/>
    </row>
    <row r="7" spans="2:17" x14ac:dyDescent="0.3">
      <c r="B7" s="465"/>
      <c r="C7" s="454"/>
      <c r="D7" s="455"/>
      <c r="E7" s="454"/>
      <c r="F7" s="455"/>
      <c r="G7" s="454"/>
      <c r="H7" s="455"/>
      <c r="I7" s="454"/>
      <c r="J7" s="455"/>
      <c r="K7" s="454"/>
      <c r="L7" s="458"/>
      <c r="M7" s="457"/>
      <c r="N7" s="458"/>
      <c r="O7" s="457"/>
      <c r="P7" s="463"/>
      <c r="Q7" s="218"/>
    </row>
    <row r="8" spans="2:17" x14ac:dyDescent="0.3">
      <c r="B8" s="459">
        <v>2016</v>
      </c>
      <c r="C8" s="352" t="s">
        <v>49</v>
      </c>
      <c r="D8" s="360">
        <v>135</v>
      </c>
      <c r="E8" s="357">
        <v>80</v>
      </c>
      <c r="F8" s="360">
        <v>433</v>
      </c>
      <c r="G8" s="357">
        <v>55</v>
      </c>
      <c r="H8" s="360">
        <v>1</v>
      </c>
      <c r="I8" s="357">
        <v>1</v>
      </c>
      <c r="J8" s="360">
        <v>3</v>
      </c>
      <c r="K8" s="363" t="s">
        <v>50</v>
      </c>
      <c r="L8" s="369">
        <f>H8/F8</f>
        <v>2.3094688221709007E-3</v>
      </c>
      <c r="M8" s="363"/>
      <c r="N8" s="371"/>
      <c r="O8" s="363"/>
      <c r="P8" s="374"/>
      <c r="Q8" s="218"/>
    </row>
    <row r="9" spans="2:17" x14ac:dyDescent="0.3">
      <c r="B9" s="460"/>
      <c r="C9" s="353" t="s">
        <v>51</v>
      </c>
      <c r="D9" s="361">
        <v>96</v>
      </c>
      <c r="E9" s="358">
        <v>72</v>
      </c>
      <c r="F9" s="361">
        <v>408</v>
      </c>
      <c r="G9" s="358">
        <v>60</v>
      </c>
      <c r="H9" s="361">
        <v>50</v>
      </c>
      <c r="I9" s="358">
        <v>50</v>
      </c>
      <c r="J9" s="361">
        <v>1</v>
      </c>
      <c r="K9" s="358" t="s">
        <v>52</v>
      </c>
      <c r="L9" s="365">
        <f t="shared" ref="L9:L20" si="0">H9/F9</f>
        <v>0.12254901960784313</v>
      </c>
      <c r="M9" s="389"/>
      <c r="N9" s="390"/>
      <c r="O9" s="389"/>
      <c r="P9" s="391"/>
      <c r="Q9" s="218"/>
    </row>
    <row r="10" spans="2:17" x14ac:dyDescent="0.3">
      <c r="B10" s="451">
        <v>2017</v>
      </c>
      <c r="C10" s="377" t="s">
        <v>49</v>
      </c>
      <c r="D10" s="378">
        <v>140</v>
      </c>
      <c r="E10" s="357">
        <v>75</v>
      </c>
      <c r="F10" s="378">
        <v>418</v>
      </c>
      <c r="G10" s="357">
        <v>57</v>
      </c>
      <c r="H10" s="378">
        <v>9</v>
      </c>
      <c r="I10" s="357">
        <v>9</v>
      </c>
      <c r="J10" s="378">
        <v>0</v>
      </c>
      <c r="K10" s="363" t="s">
        <v>53</v>
      </c>
      <c r="L10" s="379">
        <f t="shared" si="0"/>
        <v>2.1531100478468901E-2</v>
      </c>
      <c r="M10" s="380"/>
      <c r="N10" s="381">
        <v>0</v>
      </c>
      <c r="O10" s="380"/>
      <c r="P10" s="382">
        <v>0</v>
      </c>
      <c r="Q10" s="218"/>
    </row>
    <row r="11" spans="2:17" x14ac:dyDescent="0.3">
      <c r="B11" s="452"/>
      <c r="C11" s="383" t="s">
        <v>51</v>
      </c>
      <c r="D11" s="384">
        <v>104</v>
      </c>
      <c r="E11" s="359">
        <v>87</v>
      </c>
      <c r="F11" s="384">
        <v>424</v>
      </c>
      <c r="G11" s="359">
        <v>61</v>
      </c>
      <c r="H11" s="384">
        <v>34</v>
      </c>
      <c r="I11" s="359">
        <v>34</v>
      </c>
      <c r="J11" s="384">
        <v>0</v>
      </c>
      <c r="K11" s="359" t="s">
        <v>54</v>
      </c>
      <c r="L11" s="385">
        <f t="shared" si="0"/>
        <v>8.0188679245283015E-2</v>
      </c>
      <c r="M11" s="386"/>
      <c r="N11" s="387">
        <v>1</v>
      </c>
      <c r="O11" s="386"/>
      <c r="P11" s="388">
        <v>1</v>
      </c>
      <c r="Q11" s="218"/>
    </row>
    <row r="12" spans="2:17" x14ac:dyDescent="0.3">
      <c r="B12" s="459">
        <v>2018</v>
      </c>
      <c r="C12" s="354" t="s">
        <v>49</v>
      </c>
      <c r="D12" s="360">
        <v>105</v>
      </c>
      <c r="E12" s="392">
        <v>74</v>
      </c>
      <c r="F12" s="360">
        <v>429</v>
      </c>
      <c r="G12" s="392">
        <v>71</v>
      </c>
      <c r="H12" s="360">
        <v>16</v>
      </c>
      <c r="I12" s="392">
        <v>16</v>
      </c>
      <c r="J12" s="360">
        <v>0</v>
      </c>
      <c r="K12" s="393" t="s">
        <v>55</v>
      </c>
      <c r="L12" s="369">
        <f t="shared" si="0"/>
        <v>3.7296037296037296E-2</v>
      </c>
      <c r="M12" s="367"/>
      <c r="N12" s="372">
        <v>1</v>
      </c>
      <c r="O12" s="367"/>
      <c r="P12" s="375">
        <v>0</v>
      </c>
      <c r="Q12" s="218"/>
    </row>
    <row r="13" spans="2:17" x14ac:dyDescent="0.3">
      <c r="B13" s="460"/>
      <c r="C13" s="353" t="s">
        <v>51</v>
      </c>
      <c r="D13" s="361">
        <v>111</v>
      </c>
      <c r="E13" s="358">
        <v>82</v>
      </c>
      <c r="F13" s="361">
        <v>416</v>
      </c>
      <c r="G13" s="358">
        <v>67</v>
      </c>
      <c r="H13" s="361">
        <v>25</v>
      </c>
      <c r="I13" s="358">
        <v>25</v>
      </c>
      <c r="J13" s="361">
        <v>0</v>
      </c>
      <c r="K13" s="358" t="s">
        <v>56</v>
      </c>
      <c r="L13" s="365">
        <f t="shared" si="0"/>
        <v>6.0096153846153848E-2</v>
      </c>
      <c r="M13" s="368"/>
      <c r="N13" s="373">
        <v>2</v>
      </c>
      <c r="O13" s="368"/>
      <c r="P13" s="376">
        <v>1</v>
      </c>
      <c r="Q13" s="218"/>
    </row>
    <row r="14" spans="2:17" x14ac:dyDescent="0.3">
      <c r="B14" s="451">
        <v>2019</v>
      </c>
      <c r="C14" s="352" t="s">
        <v>49</v>
      </c>
      <c r="D14" s="378">
        <v>118</v>
      </c>
      <c r="E14" s="357">
        <v>68</v>
      </c>
      <c r="F14" s="378">
        <v>436</v>
      </c>
      <c r="G14" s="357">
        <v>63</v>
      </c>
      <c r="H14" s="378">
        <v>19</v>
      </c>
      <c r="I14" s="357">
        <v>19</v>
      </c>
      <c r="J14" s="394">
        <v>0</v>
      </c>
      <c r="K14" s="395">
        <v>0.1</v>
      </c>
      <c r="L14" s="379">
        <f t="shared" si="0"/>
        <v>4.3577981651376149E-2</v>
      </c>
      <c r="M14" s="380"/>
      <c r="N14" s="381">
        <v>0</v>
      </c>
      <c r="O14" s="380"/>
      <c r="P14" s="382">
        <v>0</v>
      </c>
      <c r="Q14" s="218"/>
    </row>
    <row r="15" spans="2:17" x14ac:dyDescent="0.3">
      <c r="B15" s="452"/>
      <c r="C15" s="355" t="s">
        <v>51</v>
      </c>
      <c r="D15" s="384">
        <v>93</v>
      </c>
      <c r="E15" s="359">
        <v>67</v>
      </c>
      <c r="F15" s="384">
        <v>433</v>
      </c>
      <c r="G15" s="359">
        <v>54</v>
      </c>
      <c r="H15" s="384">
        <v>30</v>
      </c>
      <c r="I15" s="359">
        <v>30</v>
      </c>
      <c r="J15" s="396">
        <v>0</v>
      </c>
      <c r="K15" s="359" t="s">
        <v>57</v>
      </c>
      <c r="L15" s="385">
        <f t="shared" si="0"/>
        <v>6.9284064665127015E-2</v>
      </c>
      <c r="M15" s="386"/>
      <c r="N15" s="387">
        <v>0</v>
      </c>
      <c r="O15" s="386"/>
      <c r="P15" s="388">
        <v>1</v>
      </c>
      <c r="Q15" s="218"/>
    </row>
    <row r="16" spans="2:17" x14ac:dyDescent="0.3">
      <c r="B16" s="459">
        <v>2020</v>
      </c>
      <c r="C16" s="354" t="s">
        <v>49</v>
      </c>
      <c r="D16" s="360">
        <v>98</v>
      </c>
      <c r="E16" s="392">
        <v>59</v>
      </c>
      <c r="F16" s="360">
        <v>396</v>
      </c>
      <c r="G16" s="392">
        <v>46</v>
      </c>
      <c r="H16" s="360">
        <v>10</v>
      </c>
      <c r="I16" s="392">
        <v>10</v>
      </c>
      <c r="J16" s="397">
        <v>0</v>
      </c>
      <c r="K16" s="393" t="s">
        <v>58</v>
      </c>
      <c r="L16" s="369">
        <f t="shared" si="0"/>
        <v>2.5252525252525252E-2</v>
      </c>
      <c r="M16" s="367"/>
      <c r="N16" s="372">
        <v>0</v>
      </c>
      <c r="O16" s="367"/>
      <c r="P16" s="375">
        <v>0</v>
      </c>
      <c r="Q16" s="218"/>
    </row>
    <row r="17" spans="2:17" x14ac:dyDescent="0.3">
      <c r="B17" s="460"/>
      <c r="C17" s="353" t="s">
        <v>51</v>
      </c>
      <c r="D17" s="361">
        <v>54</v>
      </c>
      <c r="E17" s="358">
        <v>50</v>
      </c>
      <c r="F17" s="361">
        <v>399</v>
      </c>
      <c r="G17" s="358">
        <v>41</v>
      </c>
      <c r="H17" s="361">
        <v>50</v>
      </c>
      <c r="I17" s="358">
        <v>50</v>
      </c>
      <c r="J17" s="364">
        <v>1</v>
      </c>
      <c r="K17" s="358" t="s">
        <v>59</v>
      </c>
      <c r="L17" s="365">
        <f t="shared" si="0"/>
        <v>0.12531328320802004</v>
      </c>
      <c r="M17" s="368"/>
      <c r="N17" s="373">
        <v>3</v>
      </c>
      <c r="O17" s="368"/>
      <c r="P17" s="376">
        <v>12</v>
      </c>
      <c r="Q17" s="218"/>
    </row>
    <row r="18" spans="2:17" x14ac:dyDescent="0.3">
      <c r="B18" s="451">
        <v>2021</v>
      </c>
      <c r="C18" s="352" t="s">
        <v>49</v>
      </c>
      <c r="D18" s="378">
        <v>72</v>
      </c>
      <c r="E18" s="357">
        <v>65</v>
      </c>
      <c r="F18" s="378">
        <v>395</v>
      </c>
      <c r="G18" s="357">
        <v>56</v>
      </c>
      <c r="H18" s="378">
        <v>29</v>
      </c>
      <c r="I18" s="357">
        <v>29</v>
      </c>
      <c r="J18" s="394">
        <v>0</v>
      </c>
      <c r="K18" s="398"/>
      <c r="L18" s="379">
        <f t="shared" si="0"/>
        <v>7.3417721518987344E-2</v>
      </c>
      <c r="M18" s="380"/>
      <c r="N18" s="381">
        <v>2</v>
      </c>
      <c r="O18" s="380"/>
      <c r="P18" s="382">
        <v>0</v>
      </c>
      <c r="Q18" s="218"/>
    </row>
    <row r="19" spans="2:17" x14ac:dyDescent="0.3">
      <c r="B19" s="452"/>
      <c r="C19" s="355" t="s">
        <v>51</v>
      </c>
      <c r="D19" s="384">
        <v>50</v>
      </c>
      <c r="E19" s="359">
        <v>46</v>
      </c>
      <c r="F19" s="384">
        <v>385</v>
      </c>
      <c r="G19" s="359">
        <v>41</v>
      </c>
      <c r="H19" s="384">
        <v>34</v>
      </c>
      <c r="I19" s="359">
        <v>34</v>
      </c>
      <c r="J19" s="396">
        <v>0</v>
      </c>
      <c r="K19" s="399"/>
      <c r="L19" s="385">
        <f t="shared" si="0"/>
        <v>8.8311688311688313E-2</v>
      </c>
      <c r="M19" s="386"/>
      <c r="N19" s="387">
        <v>3</v>
      </c>
      <c r="O19" s="386"/>
      <c r="P19" s="388">
        <v>0</v>
      </c>
      <c r="Q19" s="218"/>
    </row>
    <row r="20" spans="2:17" ht="15" customHeight="1" x14ac:dyDescent="0.3">
      <c r="B20" s="356">
        <v>2022</v>
      </c>
      <c r="C20" s="383" t="s">
        <v>49</v>
      </c>
      <c r="D20" s="371">
        <v>25</v>
      </c>
      <c r="E20" s="400">
        <v>23</v>
      </c>
      <c r="F20" s="371">
        <v>357</v>
      </c>
      <c r="G20" s="400">
        <v>26</v>
      </c>
      <c r="H20" s="371">
        <v>19</v>
      </c>
      <c r="I20" s="400">
        <v>19</v>
      </c>
      <c r="J20" s="371">
        <v>0</v>
      </c>
      <c r="K20" s="400"/>
      <c r="L20" s="369">
        <f t="shared" si="0"/>
        <v>5.3221288515406161E-2</v>
      </c>
      <c r="M20" s="400"/>
      <c r="N20" s="371"/>
      <c r="O20" s="400"/>
      <c r="P20" s="374"/>
      <c r="Q20" s="218"/>
    </row>
    <row r="21" spans="2:17" x14ac:dyDescent="0.3">
      <c r="B21" s="449" t="s">
        <v>60</v>
      </c>
      <c r="C21" s="450"/>
      <c r="D21" s="253">
        <f>AVERAGE(D8:D20)</f>
        <v>92.384615384615387</v>
      </c>
      <c r="E21" s="362">
        <f t="shared" ref="E21:K21" si="1">AVERAGE(E8:E20)</f>
        <v>65.230769230769226</v>
      </c>
      <c r="F21" s="253">
        <f t="shared" si="1"/>
        <v>409.92307692307691</v>
      </c>
      <c r="G21" s="362">
        <f t="shared" si="1"/>
        <v>53.692307692307693</v>
      </c>
      <c r="H21" s="253">
        <f t="shared" si="1"/>
        <v>25.076923076923077</v>
      </c>
      <c r="I21" s="362">
        <f t="shared" si="1"/>
        <v>25.076923076923077</v>
      </c>
      <c r="J21" s="253">
        <f t="shared" si="1"/>
        <v>0.38461538461538464</v>
      </c>
      <c r="K21" s="366">
        <f t="shared" si="1"/>
        <v>0.1</v>
      </c>
      <c r="L21" s="254">
        <f>AVERAGE(L8:L20)</f>
        <v>6.1719154801468251E-2</v>
      </c>
      <c r="M21" s="370" t="e">
        <f>AVERAGE(M10:M19)</f>
        <v>#DIV/0!</v>
      </c>
      <c r="N21" s="255">
        <f>AVERAGE(N10:N19)</f>
        <v>1.2</v>
      </c>
      <c r="O21" s="370" t="e">
        <f>AVERAGE(O10:O19)</f>
        <v>#DIV/0!</v>
      </c>
      <c r="P21" s="256">
        <f>AVERAGE(P10:P19)</f>
        <v>1.5</v>
      </c>
      <c r="Q21" s="218"/>
    </row>
    <row r="22" spans="2:17" x14ac:dyDescent="0.3">
      <c r="B22" s="91"/>
      <c r="C22" s="91"/>
      <c r="D22" s="219"/>
      <c r="E22" s="219"/>
      <c r="F22" s="219"/>
      <c r="G22" s="219"/>
      <c r="H22" s="219"/>
      <c r="I22" s="219"/>
      <c r="J22" s="219"/>
      <c r="K22" s="219"/>
      <c r="L22" s="219"/>
      <c r="M22" s="219"/>
      <c r="N22" s="219"/>
      <c r="O22" s="219"/>
      <c r="P22" s="219"/>
      <c r="Q22" s="218"/>
    </row>
    <row r="23" spans="2:17" s="70" customFormat="1" ht="15" x14ac:dyDescent="0.25">
      <c r="B23" s="66" t="s">
        <v>61</v>
      </c>
      <c r="C23" s="447" t="s">
        <v>62</v>
      </c>
      <c r="D23" s="447"/>
      <c r="E23" s="447"/>
      <c r="F23" s="447"/>
      <c r="G23" s="447"/>
      <c r="H23" s="447"/>
      <c r="I23" s="447"/>
      <c r="J23" s="447"/>
      <c r="K23" s="447"/>
      <c r="L23" s="447"/>
      <c r="M23" s="447"/>
      <c r="N23" s="447"/>
      <c r="O23" s="447"/>
      <c r="P23" s="447"/>
      <c r="Q23" s="69"/>
    </row>
    <row r="24" spans="2:17" s="70" customFormat="1" ht="4.5" customHeight="1" x14ac:dyDescent="0.25">
      <c r="B24" s="66"/>
      <c r="C24" s="68"/>
      <c r="D24" s="68"/>
      <c r="E24" s="68"/>
      <c r="F24" s="68"/>
      <c r="G24" s="68"/>
      <c r="H24" s="68"/>
      <c r="I24" s="68"/>
      <c r="J24" s="68"/>
      <c r="K24" s="68"/>
      <c r="L24" s="68"/>
      <c r="M24" s="68"/>
      <c r="N24" s="68"/>
      <c r="O24" s="68"/>
      <c r="P24" s="68"/>
      <c r="Q24" s="69"/>
    </row>
    <row r="25" spans="2:17" s="70" customFormat="1" ht="18.75" customHeight="1" x14ac:dyDescent="0.25">
      <c r="B25" s="66" t="s">
        <v>63</v>
      </c>
      <c r="C25" s="447" t="s">
        <v>64</v>
      </c>
      <c r="D25" s="447"/>
      <c r="E25" s="447"/>
      <c r="F25" s="447"/>
      <c r="G25" s="447"/>
      <c r="H25" s="447"/>
      <c r="I25" s="447"/>
      <c r="J25" s="447"/>
      <c r="K25" s="447"/>
      <c r="L25" s="447"/>
      <c r="M25" s="447"/>
      <c r="N25" s="447"/>
      <c r="O25" s="447"/>
      <c r="P25" s="447"/>
      <c r="Q25" s="69"/>
    </row>
    <row r="26" spans="2:17" s="70" customFormat="1" ht="4.5" customHeight="1" x14ac:dyDescent="0.25">
      <c r="B26" s="66"/>
      <c r="C26" s="68"/>
      <c r="D26" s="68"/>
      <c r="E26" s="68"/>
      <c r="F26" s="68"/>
      <c r="G26" s="68"/>
      <c r="H26" s="68"/>
      <c r="I26" s="68"/>
      <c r="J26" s="68"/>
      <c r="K26" s="68"/>
      <c r="L26" s="68"/>
      <c r="M26" s="68"/>
      <c r="N26" s="68"/>
      <c r="O26" s="68"/>
      <c r="P26" s="68"/>
      <c r="Q26" s="69"/>
    </row>
    <row r="27" spans="2:17" s="70" customFormat="1" ht="28.5" customHeight="1" x14ac:dyDescent="0.25">
      <c r="B27" s="69" t="s">
        <v>65</v>
      </c>
      <c r="C27" s="447" t="s">
        <v>66</v>
      </c>
      <c r="D27" s="466"/>
      <c r="E27" s="466"/>
      <c r="F27" s="466"/>
      <c r="G27" s="466"/>
      <c r="H27" s="466"/>
      <c r="I27" s="466"/>
      <c r="J27" s="466"/>
      <c r="K27" s="466"/>
      <c r="L27" s="466"/>
      <c r="M27" s="466"/>
      <c r="N27" s="466"/>
      <c r="O27" s="466"/>
      <c r="P27" s="466"/>
      <c r="Q27" s="69"/>
    </row>
    <row r="28" spans="2:17" s="70" customFormat="1" ht="4.5" customHeight="1" x14ac:dyDescent="0.25">
      <c r="B28" s="69"/>
      <c r="C28" s="68"/>
      <c r="D28" s="73"/>
      <c r="E28" s="73"/>
      <c r="F28" s="73"/>
      <c r="G28" s="73"/>
      <c r="H28" s="73"/>
      <c r="I28" s="73"/>
      <c r="J28" s="73"/>
      <c r="K28" s="73"/>
      <c r="L28" s="73"/>
      <c r="M28" s="73"/>
      <c r="N28" s="73"/>
      <c r="O28" s="73"/>
      <c r="P28" s="73"/>
      <c r="Q28" s="69"/>
    </row>
    <row r="29" spans="2:17" s="72" customFormat="1" ht="44.25" customHeight="1" x14ac:dyDescent="0.25">
      <c r="B29" s="71" t="s">
        <v>67</v>
      </c>
      <c r="C29" s="447" t="s">
        <v>68</v>
      </c>
      <c r="D29" s="447"/>
      <c r="E29" s="447"/>
      <c r="F29" s="447"/>
      <c r="G29" s="447"/>
      <c r="H29" s="447"/>
      <c r="I29" s="447"/>
      <c r="J29" s="447"/>
      <c r="K29" s="447"/>
      <c r="L29" s="447"/>
      <c r="M29" s="447"/>
      <c r="N29" s="447"/>
      <c r="O29" s="447"/>
      <c r="P29" s="447"/>
      <c r="Q29" s="71"/>
    </row>
    <row r="30" spans="2:17" s="72" customFormat="1" ht="4.5" customHeight="1" x14ac:dyDescent="0.25">
      <c r="B30" s="71"/>
      <c r="C30" s="68"/>
      <c r="D30" s="68"/>
      <c r="E30" s="68"/>
      <c r="F30" s="68"/>
      <c r="G30" s="68"/>
      <c r="H30" s="68"/>
      <c r="I30" s="68"/>
      <c r="J30" s="68"/>
      <c r="K30" s="68"/>
      <c r="L30" s="68"/>
      <c r="M30" s="68"/>
      <c r="N30" s="68"/>
      <c r="O30" s="68"/>
      <c r="P30" s="68"/>
      <c r="Q30" s="71"/>
    </row>
    <row r="31" spans="2:17" s="72" customFormat="1" ht="16.5" customHeight="1" x14ac:dyDescent="0.25">
      <c r="B31" s="71" t="s">
        <v>69</v>
      </c>
      <c r="C31" s="447" t="s">
        <v>70</v>
      </c>
      <c r="D31" s="447"/>
      <c r="E31" s="447"/>
      <c r="F31" s="447"/>
      <c r="G31" s="447"/>
      <c r="H31" s="447"/>
      <c r="I31" s="447"/>
      <c r="J31" s="447"/>
      <c r="K31" s="447"/>
      <c r="L31" s="447"/>
      <c r="M31" s="447"/>
      <c r="N31" s="447"/>
      <c r="O31" s="447"/>
      <c r="P31" s="447"/>
      <c r="Q31" s="71"/>
    </row>
    <row r="32" spans="2:17" s="72" customFormat="1" ht="4.5" customHeight="1" x14ac:dyDescent="0.25">
      <c r="B32" s="71"/>
      <c r="C32" s="68"/>
      <c r="D32" s="68"/>
      <c r="E32" s="68"/>
      <c r="F32" s="68"/>
      <c r="G32" s="68"/>
      <c r="H32" s="68"/>
      <c r="I32" s="68"/>
      <c r="J32" s="68"/>
      <c r="K32" s="68"/>
      <c r="L32" s="68"/>
      <c r="M32" s="68"/>
      <c r="N32" s="68"/>
      <c r="O32" s="68"/>
      <c r="P32" s="68"/>
      <c r="Q32" s="71"/>
    </row>
    <row r="33" spans="2:17" s="72" customFormat="1" ht="18.75" customHeight="1" x14ac:dyDescent="0.25">
      <c r="B33" s="71" t="s">
        <v>71</v>
      </c>
      <c r="C33" s="447" t="s">
        <v>72</v>
      </c>
      <c r="D33" s="448"/>
      <c r="E33" s="448"/>
      <c r="F33" s="448"/>
      <c r="G33" s="448"/>
      <c r="H33" s="448"/>
      <c r="I33" s="448"/>
      <c r="J33" s="448"/>
      <c r="K33" s="448"/>
      <c r="L33" s="448"/>
      <c r="M33" s="448"/>
      <c r="N33" s="448"/>
      <c r="O33" s="448"/>
      <c r="P33" s="448"/>
      <c r="Q33" s="71"/>
    </row>
    <row r="34" spans="2:17" s="72" customFormat="1" ht="18.75" customHeight="1" x14ac:dyDescent="0.25">
      <c r="B34" s="71" t="s">
        <v>73</v>
      </c>
      <c r="C34" s="447" t="s">
        <v>74</v>
      </c>
      <c r="D34" s="448"/>
      <c r="E34" s="448"/>
      <c r="F34" s="448"/>
      <c r="G34" s="448"/>
      <c r="H34" s="448"/>
      <c r="I34" s="448"/>
      <c r="J34" s="448"/>
      <c r="K34" s="448"/>
      <c r="L34" s="448"/>
      <c r="M34" s="448"/>
      <c r="N34" s="448"/>
      <c r="O34" s="448"/>
      <c r="P34" s="448"/>
      <c r="Q34" s="71"/>
    </row>
    <row r="35" spans="2:17" ht="24.75" customHeight="1" x14ac:dyDescent="0.3"/>
  </sheetData>
  <mergeCells count="33">
    <mergeCell ref="B14:B15"/>
    <mergeCell ref="G6:G7"/>
    <mergeCell ref="B16:B17"/>
    <mergeCell ref="B10:B11"/>
    <mergeCell ref="C27:P27"/>
    <mergeCell ref="B8:B9"/>
    <mergeCell ref="B2:P2"/>
    <mergeCell ref="B4:P4"/>
    <mergeCell ref="B5:P5"/>
    <mergeCell ref="O6:O7"/>
    <mergeCell ref="P6:P7"/>
    <mergeCell ref="B6:B7"/>
    <mergeCell ref="H6:H7"/>
    <mergeCell ref="F6:F7"/>
    <mergeCell ref="B3:P3"/>
    <mergeCell ref="D6:D7"/>
    <mergeCell ref="N6:N7"/>
    <mergeCell ref="C34:P34"/>
    <mergeCell ref="B21:C21"/>
    <mergeCell ref="B18:B19"/>
    <mergeCell ref="I6:I7"/>
    <mergeCell ref="J6:J7"/>
    <mergeCell ref="K6:K7"/>
    <mergeCell ref="M6:M7"/>
    <mergeCell ref="E6:E7"/>
    <mergeCell ref="C33:P33"/>
    <mergeCell ref="C25:P25"/>
    <mergeCell ref="C6:C7"/>
    <mergeCell ref="L6:L7"/>
    <mergeCell ref="C31:P31"/>
    <mergeCell ref="C23:P23"/>
    <mergeCell ref="C29:P29"/>
    <mergeCell ref="B12:B13"/>
  </mergeCells>
  <phoneticPr fontId="7" type="noConversion"/>
  <pageMargins left="0.75" right="0.4" top="1" bottom="0.72" header="0" footer="0"/>
  <pageSetup scale="8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1"/>
  <sheetViews>
    <sheetView showGridLines="0" topLeftCell="A25" zoomScaleNormal="100" workbookViewId="0">
      <selection activeCell="L11" sqref="L11"/>
    </sheetView>
  </sheetViews>
  <sheetFormatPr baseColWidth="10" defaultColWidth="10.625" defaultRowHeight="15" customHeight="1" x14ac:dyDescent="0.3"/>
  <cols>
    <col min="1" max="1" width="5.375" style="2" customWidth="1"/>
    <col min="2" max="2" width="5.875" style="2" bestFit="1" customWidth="1"/>
    <col min="3" max="3" width="7" style="2" customWidth="1"/>
    <col min="4" max="4" width="18.125" style="2" customWidth="1"/>
    <col min="5" max="5" width="6.375" style="2" bestFit="1" customWidth="1"/>
    <col min="6" max="6" width="8.625" style="2" customWidth="1"/>
    <col min="7" max="7" width="11.125" style="2" customWidth="1"/>
    <col min="8" max="8" width="12.125" style="2" customWidth="1"/>
    <col min="9" max="9" width="11.375" style="2" customWidth="1"/>
    <col min="10" max="10" width="11" style="2" customWidth="1"/>
    <col min="11" max="11" width="10.375" style="2" customWidth="1"/>
    <col min="12" max="12" width="9.625" style="2" customWidth="1"/>
    <col min="13" max="13" width="6.125" style="2" customWidth="1"/>
    <col min="14" max="14" width="12.125" style="2" customWidth="1"/>
    <col min="15" max="15" width="10.625" style="2"/>
    <col min="16" max="16" width="13" style="2" customWidth="1"/>
    <col min="17" max="17" width="10.625" style="2"/>
    <col min="18" max="18" width="13.125" style="2" customWidth="1"/>
    <col min="19" max="16384" width="10.625" style="2"/>
  </cols>
  <sheetData>
    <row r="1" spans="2:13" ht="15" customHeight="1" x14ac:dyDescent="0.3">
      <c r="B1" s="127"/>
      <c r="C1" s="127"/>
      <c r="D1" s="127"/>
      <c r="E1" s="127"/>
      <c r="F1" s="127"/>
      <c r="G1" s="127"/>
      <c r="H1" s="127"/>
      <c r="I1" s="127"/>
      <c r="J1" s="127"/>
      <c r="K1" s="127"/>
    </row>
    <row r="2" spans="2:13" ht="15" customHeight="1" x14ac:dyDescent="0.3">
      <c r="B2" s="445" t="s">
        <v>75</v>
      </c>
      <c r="C2" s="445"/>
      <c r="D2" s="445"/>
      <c r="E2" s="445"/>
      <c r="F2" s="445"/>
      <c r="G2" s="445"/>
      <c r="H2" s="445"/>
      <c r="I2" s="445"/>
      <c r="J2" s="445"/>
      <c r="K2" s="445"/>
      <c r="L2" s="39"/>
      <c r="M2" s="39"/>
    </row>
    <row r="3" spans="2:13" ht="15" customHeight="1" x14ac:dyDescent="0.3">
      <c r="B3" s="445" t="s">
        <v>1</v>
      </c>
      <c r="C3" s="445"/>
      <c r="D3" s="445"/>
      <c r="E3" s="445"/>
      <c r="F3" s="445"/>
      <c r="G3" s="445"/>
      <c r="H3" s="445"/>
      <c r="I3" s="445"/>
      <c r="J3" s="445"/>
      <c r="K3" s="445"/>
      <c r="L3" s="39"/>
      <c r="M3" s="39"/>
    </row>
    <row r="4" spans="2:13" ht="15" customHeight="1" x14ac:dyDescent="0.3">
      <c r="B4" s="473"/>
      <c r="C4" s="473"/>
      <c r="D4" s="473"/>
      <c r="E4" s="473"/>
      <c r="F4" s="473"/>
      <c r="G4" s="473"/>
      <c r="H4" s="473"/>
      <c r="I4" s="473"/>
      <c r="J4" s="473"/>
      <c r="K4" s="473"/>
      <c r="L4" s="3"/>
      <c r="M4" s="3"/>
    </row>
    <row r="5" spans="2:13" ht="20.25" customHeight="1" x14ac:dyDescent="0.3">
      <c r="B5" s="445" t="s">
        <v>76</v>
      </c>
      <c r="C5" s="445"/>
      <c r="D5" s="445"/>
      <c r="E5" s="445"/>
      <c r="F5" s="445"/>
      <c r="G5" s="445"/>
      <c r="H5" s="445"/>
      <c r="I5" s="445"/>
      <c r="J5" s="445"/>
      <c r="K5" s="445"/>
      <c r="L5" s="39"/>
      <c r="M5" s="39"/>
    </row>
    <row r="6" spans="2:13" ht="15" customHeight="1" x14ac:dyDescent="0.3">
      <c r="B6" s="467"/>
      <c r="C6" s="467"/>
      <c r="D6" s="467"/>
      <c r="E6" s="467"/>
      <c r="F6" s="467"/>
      <c r="G6" s="467"/>
      <c r="H6" s="467"/>
      <c r="I6" s="467"/>
      <c r="J6" s="467"/>
      <c r="K6" s="467"/>
      <c r="L6" s="39"/>
      <c r="M6" s="39"/>
    </row>
    <row r="7" spans="2:13" ht="20.25" customHeight="1" x14ac:dyDescent="0.3">
      <c r="B7" s="468" t="s">
        <v>34</v>
      </c>
      <c r="C7" s="478" t="s">
        <v>35</v>
      </c>
      <c r="D7" s="468" t="s">
        <v>77</v>
      </c>
      <c r="E7" s="468" t="s">
        <v>78</v>
      </c>
      <c r="F7" s="477" t="s">
        <v>79</v>
      </c>
      <c r="G7" s="477"/>
      <c r="H7" s="477"/>
      <c r="I7" s="477"/>
      <c r="J7" s="477"/>
      <c r="K7" s="478"/>
      <c r="L7" s="3"/>
      <c r="M7" s="3"/>
    </row>
    <row r="8" spans="2:13" ht="19.5" customHeight="1" x14ac:dyDescent="0.3">
      <c r="B8" s="469"/>
      <c r="C8" s="479"/>
      <c r="D8" s="469"/>
      <c r="E8" s="469"/>
      <c r="F8" s="92" t="s">
        <v>80</v>
      </c>
      <c r="G8" s="93" t="s">
        <v>81</v>
      </c>
      <c r="H8" s="93" t="s">
        <v>82</v>
      </c>
      <c r="I8" s="93" t="s">
        <v>83</v>
      </c>
      <c r="J8" s="93" t="s">
        <v>84</v>
      </c>
      <c r="K8" s="94" t="s">
        <v>85</v>
      </c>
      <c r="L8" s="3"/>
      <c r="M8" s="3"/>
    </row>
    <row r="9" spans="2:13" ht="15" customHeight="1" x14ac:dyDescent="0.3">
      <c r="B9" s="470">
        <v>2016</v>
      </c>
      <c r="C9" s="474">
        <v>2</v>
      </c>
      <c r="D9" s="239" t="s">
        <v>86</v>
      </c>
      <c r="E9" s="240">
        <f t="shared" ref="E9:E41" si="0">SUM(F9:K9)</f>
        <v>20</v>
      </c>
      <c r="F9" s="241">
        <v>5</v>
      </c>
      <c r="G9" s="242">
        <v>13</v>
      </c>
      <c r="H9" s="242">
        <v>0</v>
      </c>
      <c r="I9" s="243">
        <v>2</v>
      </c>
      <c r="J9" s="242">
        <v>0</v>
      </c>
      <c r="K9" s="244">
        <v>0</v>
      </c>
      <c r="L9" s="24"/>
      <c r="M9" s="24"/>
    </row>
    <row r="10" spans="2:13" ht="15" customHeight="1" x14ac:dyDescent="0.3">
      <c r="B10" s="471"/>
      <c r="C10" s="475"/>
      <c r="D10" s="232" t="s">
        <v>87</v>
      </c>
      <c r="E10" s="20">
        <f t="shared" si="0"/>
        <v>1</v>
      </c>
      <c r="F10" s="14">
        <v>0</v>
      </c>
      <c r="G10" s="5">
        <v>1</v>
      </c>
      <c r="H10" s="5">
        <v>0</v>
      </c>
      <c r="I10" s="11">
        <v>0</v>
      </c>
      <c r="J10" s="5">
        <v>0</v>
      </c>
      <c r="K10" s="245">
        <v>0</v>
      </c>
      <c r="L10" s="24"/>
      <c r="M10" s="24"/>
    </row>
    <row r="11" spans="2:13" ht="15" customHeight="1" x14ac:dyDescent="0.3">
      <c r="B11" s="472"/>
      <c r="C11" s="476"/>
      <c r="D11" s="246" t="s">
        <v>88</v>
      </c>
      <c r="E11" s="247">
        <f t="shared" si="0"/>
        <v>31</v>
      </c>
      <c r="F11" s="248">
        <v>3</v>
      </c>
      <c r="G11" s="249">
        <v>20</v>
      </c>
      <c r="H11" s="249">
        <v>3</v>
      </c>
      <c r="I11" s="250">
        <v>5</v>
      </c>
      <c r="J11" s="249">
        <v>0</v>
      </c>
      <c r="K11" s="251">
        <v>0</v>
      </c>
      <c r="L11" s="24"/>
      <c r="M11" s="24"/>
    </row>
    <row r="12" spans="2:13" ht="15" customHeight="1" x14ac:dyDescent="0.3">
      <c r="B12" s="487">
        <v>2017</v>
      </c>
      <c r="C12" s="480">
        <v>1</v>
      </c>
      <c r="D12" s="234" t="s">
        <v>86</v>
      </c>
      <c r="E12" s="19">
        <f t="shared" si="0"/>
        <v>21</v>
      </c>
      <c r="F12" s="30">
        <v>4</v>
      </c>
      <c r="G12" s="10">
        <v>15</v>
      </c>
      <c r="H12" s="10">
        <v>0</v>
      </c>
      <c r="I12" s="31">
        <v>2</v>
      </c>
      <c r="J12" s="10">
        <v>0</v>
      </c>
      <c r="K12" s="16">
        <v>0</v>
      </c>
      <c r="L12" s="24"/>
      <c r="M12" s="24"/>
    </row>
    <row r="13" spans="2:13" ht="15" customHeight="1" x14ac:dyDescent="0.3">
      <c r="B13" s="488"/>
      <c r="C13" s="481"/>
      <c r="D13" s="232" t="s">
        <v>87</v>
      </c>
      <c r="E13" s="20">
        <f t="shared" si="0"/>
        <v>0</v>
      </c>
      <c r="F13" s="14">
        <v>0</v>
      </c>
      <c r="G13" s="5">
        <v>0</v>
      </c>
      <c r="H13" s="5">
        <v>0</v>
      </c>
      <c r="I13" s="11">
        <v>0</v>
      </c>
      <c r="J13" s="5">
        <v>0</v>
      </c>
      <c r="K13" s="8">
        <v>0</v>
      </c>
      <c r="L13" s="24"/>
      <c r="M13" s="24"/>
    </row>
    <row r="14" spans="2:13" ht="15" customHeight="1" x14ac:dyDescent="0.3">
      <c r="B14" s="488"/>
      <c r="C14" s="481"/>
      <c r="D14" s="232" t="s">
        <v>88</v>
      </c>
      <c r="E14" s="20">
        <f t="shared" si="0"/>
        <v>26</v>
      </c>
      <c r="F14" s="14">
        <v>4</v>
      </c>
      <c r="G14" s="5">
        <v>16</v>
      </c>
      <c r="H14" s="5">
        <v>3</v>
      </c>
      <c r="I14" s="11">
        <v>3</v>
      </c>
      <c r="J14" s="5">
        <v>0</v>
      </c>
      <c r="K14" s="8">
        <v>0</v>
      </c>
      <c r="L14" s="24"/>
      <c r="M14" s="24"/>
    </row>
    <row r="15" spans="2:13" ht="15" customHeight="1" x14ac:dyDescent="0.3">
      <c r="B15" s="488"/>
      <c r="C15" s="481">
        <v>2</v>
      </c>
      <c r="D15" s="232" t="s">
        <v>86</v>
      </c>
      <c r="E15" s="20">
        <f t="shared" si="0"/>
        <v>24</v>
      </c>
      <c r="F15" s="14">
        <v>6</v>
      </c>
      <c r="G15" s="5">
        <v>15</v>
      </c>
      <c r="H15" s="5">
        <v>0</v>
      </c>
      <c r="I15" s="11">
        <v>3</v>
      </c>
      <c r="J15" s="5">
        <v>0</v>
      </c>
      <c r="K15" s="8">
        <v>0</v>
      </c>
      <c r="L15" s="24"/>
      <c r="M15" s="24"/>
    </row>
    <row r="16" spans="2:13" ht="15" customHeight="1" x14ac:dyDescent="0.3">
      <c r="B16" s="488"/>
      <c r="C16" s="481"/>
      <c r="D16" s="232" t="s">
        <v>87</v>
      </c>
      <c r="E16" s="20">
        <f t="shared" si="0"/>
        <v>0</v>
      </c>
      <c r="F16" s="14">
        <v>0</v>
      </c>
      <c r="G16" s="5">
        <v>0</v>
      </c>
      <c r="H16" s="5">
        <v>0</v>
      </c>
      <c r="I16" s="11">
        <v>0</v>
      </c>
      <c r="J16" s="5">
        <v>0</v>
      </c>
      <c r="K16" s="8">
        <v>0</v>
      </c>
      <c r="L16" s="24"/>
      <c r="M16" s="24"/>
    </row>
    <row r="17" spans="2:15" ht="15" customHeight="1" x14ac:dyDescent="0.3">
      <c r="B17" s="489"/>
      <c r="C17" s="482"/>
      <c r="D17" s="233" t="s">
        <v>88</v>
      </c>
      <c r="E17" s="21">
        <f t="shared" si="0"/>
        <v>26</v>
      </c>
      <c r="F17" s="7">
        <v>4</v>
      </c>
      <c r="G17" s="6">
        <v>16</v>
      </c>
      <c r="H17" s="6">
        <v>3</v>
      </c>
      <c r="I17" s="12">
        <v>3</v>
      </c>
      <c r="J17" s="6">
        <v>0</v>
      </c>
      <c r="K17" s="9">
        <v>0</v>
      </c>
      <c r="L17" s="24"/>
      <c r="M17" s="24"/>
    </row>
    <row r="18" spans="2:15" ht="15" customHeight="1" x14ac:dyDescent="0.3">
      <c r="B18" s="487">
        <v>2018</v>
      </c>
      <c r="C18" s="480">
        <v>1</v>
      </c>
      <c r="D18" s="230" t="s">
        <v>86</v>
      </c>
      <c r="E18" s="231">
        <f t="shared" si="0"/>
        <v>24</v>
      </c>
      <c r="F18" s="26">
        <v>7</v>
      </c>
      <c r="G18" s="25">
        <v>16</v>
      </c>
      <c r="H18" s="25">
        <v>0</v>
      </c>
      <c r="I18" s="27">
        <v>1</v>
      </c>
      <c r="J18" s="25">
        <v>0</v>
      </c>
      <c r="K18" s="22">
        <v>0</v>
      </c>
      <c r="L18" s="24"/>
      <c r="M18" s="24"/>
      <c r="O18" s="2" t="s">
        <v>89</v>
      </c>
    </row>
    <row r="19" spans="2:15" ht="15" customHeight="1" x14ac:dyDescent="0.3">
      <c r="B19" s="488"/>
      <c r="C19" s="481"/>
      <c r="D19" s="232" t="s">
        <v>87</v>
      </c>
      <c r="E19" s="20">
        <f t="shared" si="0"/>
        <v>0</v>
      </c>
      <c r="F19" s="14">
        <v>0</v>
      </c>
      <c r="G19" s="5">
        <v>0</v>
      </c>
      <c r="H19" s="5">
        <v>0</v>
      </c>
      <c r="I19" s="11">
        <v>0</v>
      </c>
      <c r="J19" s="5">
        <v>0</v>
      </c>
      <c r="K19" s="8">
        <v>0</v>
      </c>
      <c r="L19" s="24"/>
      <c r="M19" s="24"/>
    </row>
    <row r="20" spans="2:15" ht="15" customHeight="1" x14ac:dyDescent="0.3">
      <c r="B20" s="488"/>
      <c r="C20" s="481"/>
      <c r="D20" s="232" t="s">
        <v>88</v>
      </c>
      <c r="E20" s="20">
        <f t="shared" si="0"/>
        <v>23</v>
      </c>
      <c r="F20" s="14">
        <v>3</v>
      </c>
      <c r="G20" s="5">
        <v>14</v>
      </c>
      <c r="H20" s="5">
        <v>3</v>
      </c>
      <c r="I20" s="11">
        <v>3</v>
      </c>
      <c r="J20" s="5">
        <v>0</v>
      </c>
      <c r="K20" s="8">
        <v>0</v>
      </c>
      <c r="L20" s="24"/>
      <c r="M20" s="24"/>
    </row>
    <row r="21" spans="2:15" ht="15" customHeight="1" x14ac:dyDescent="0.3">
      <c r="B21" s="488"/>
      <c r="C21" s="481">
        <v>2</v>
      </c>
      <c r="D21" s="232" t="s">
        <v>86</v>
      </c>
      <c r="E21" s="20">
        <f t="shared" si="0"/>
        <v>27</v>
      </c>
      <c r="F21" s="14">
        <v>8</v>
      </c>
      <c r="G21" s="5">
        <v>17</v>
      </c>
      <c r="H21" s="5">
        <v>1</v>
      </c>
      <c r="I21" s="11">
        <v>1</v>
      </c>
      <c r="J21" s="5">
        <v>0</v>
      </c>
      <c r="K21" s="8">
        <v>0</v>
      </c>
      <c r="L21" s="24"/>
      <c r="M21" s="24"/>
    </row>
    <row r="22" spans="2:15" ht="15" customHeight="1" x14ac:dyDescent="0.3">
      <c r="B22" s="488"/>
      <c r="C22" s="481"/>
      <c r="D22" s="232" t="s">
        <v>87</v>
      </c>
      <c r="E22" s="20">
        <f t="shared" si="0"/>
        <v>0</v>
      </c>
      <c r="F22" s="14">
        <v>0</v>
      </c>
      <c r="G22" s="5">
        <v>0</v>
      </c>
      <c r="H22" s="5">
        <v>0</v>
      </c>
      <c r="I22" s="11">
        <v>0</v>
      </c>
      <c r="J22" s="5">
        <v>0</v>
      </c>
      <c r="K22" s="8">
        <v>0</v>
      </c>
      <c r="L22" s="24"/>
      <c r="M22" s="24"/>
    </row>
    <row r="23" spans="2:15" ht="15" customHeight="1" x14ac:dyDescent="0.3">
      <c r="B23" s="489"/>
      <c r="C23" s="482"/>
      <c r="D23" s="233" t="s">
        <v>88</v>
      </c>
      <c r="E23" s="21">
        <f t="shared" si="0"/>
        <v>27</v>
      </c>
      <c r="F23" s="7">
        <v>3</v>
      </c>
      <c r="G23" s="6">
        <v>17</v>
      </c>
      <c r="H23" s="6">
        <v>4</v>
      </c>
      <c r="I23" s="12">
        <v>3</v>
      </c>
      <c r="J23" s="6">
        <v>0</v>
      </c>
      <c r="K23" s="9">
        <v>0</v>
      </c>
      <c r="L23" s="24"/>
      <c r="M23" s="24"/>
    </row>
    <row r="24" spans="2:15" ht="15" customHeight="1" x14ac:dyDescent="0.3">
      <c r="B24" s="493">
        <v>2019</v>
      </c>
      <c r="C24" s="480">
        <v>1</v>
      </c>
      <c r="D24" s="234" t="s">
        <v>86</v>
      </c>
      <c r="E24" s="19">
        <f t="shared" si="0"/>
        <v>21</v>
      </c>
      <c r="F24" s="30">
        <v>8</v>
      </c>
      <c r="G24" s="10">
        <v>11</v>
      </c>
      <c r="H24" s="10">
        <v>1</v>
      </c>
      <c r="I24" s="31">
        <v>1</v>
      </c>
      <c r="J24" s="10">
        <v>0</v>
      </c>
      <c r="K24" s="16">
        <v>0</v>
      </c>
      <c r="L24" s="24"/>
      <c r="M24" s="24"/>
    </row>
    <row r="25" spans="2:15" ht="15" customHeight="1" x14ac:dyDescent="0.3">
      <c r="B25" s="484"/>
      <c r="C25" s="481"/>
      <c r="D25" s="232" t="s">
        <v>87</v>
      </c>
      <c r="E25" s="20">
        <f t="shared" si="0"/>
        <v>0</v>
      </c>
      <c r="F25" s="14">
        <v>0</v>
      </c>
      <c r="G25" s="5">
        <v>0</v>
      </c>
      <c r="H25" s="5">
        <v>0</v>
      </c>
      <c r="I25" s="11">
        <v>0</v>
      </c>
      <c r="J25" s="5">
        <v>0</v>
      </c>
      <c r="K25" s="8">
        <v>0</v>
      </c>
      <c r="L25" s="24"/>
      <c r="M25" s="24"/>
    </row>
    <row r="26" spans="2:15" ht="15" customHeight="1" x14ac:dyDescent="0.3">
      <c r="B26" s="484"/>
      <c r="C26" s="481"/>
      <c r="D26" s="232" t="s">
        <v>88</v>
      </c>
      <c r="E26" s="20">
        <f t="shared" si="0"/>
        <v>31</v>
      </c>
      <c r="F26" s="14">
        <v>4</v>
      </c>
      <c r="G26" s="5">
        <v>19</v>
      </c>
      <c r="H26" s="5">
        <v>3</v>
      </c>
      <c r="I26" s="11">
        <v>5</v>
      </c>
      <c r="J26" s="5">
        <v>0</v>
      </c>
      <c r="K26" s="8">
        <v>0</v>
      </c>
      <c r="L26" s="24"/>
      <c r="M26" s="24"/>
    </row>
    <row r="27" spans="2:15" ht="15" customHeight="1" x14ac:dyDescent="0.3">
      <c r="B27" s="484"/>
      <c r="C27" s="475">
        <v>2</v>
      </c>
      <c r="D27" s="232" t="s">
        <v>86</v>
      </c>
      <c r="E27" s="20">
        <f t="shared" si="0"/>
        <v>22</v>
      </c>
      <c r="F27" s="14">
        <v>9</v>
      </c>
      <c r="G27" s="5">
        <v>10</v>
      </c>
      <c r="H27" s="5">
        <v>1</v>
      </c>
      <c r="I27" s="11">
        <v>2</v>
      </c>
      <c r="J27" s="5">
        <v>0</v>
      </c>
      <c r="K27" s="8">
        <v>0</v>
      </c>
      <c r="L27" s="24"/>
      <c r="M27" s="24"/>
    </row>
    <row r="28" spans="2:15" ht="15" customHeight="1" x14ac:dyDescent="0.3">
      <c r="B28" s="484"/>
      <c r="C28" s="475"/>
      <c r="D28" s="232" t="s">
        <v>87</v>
      </c>
      <c r="E28" s="20">
        <f t="shared" si="0"/>
        <v>0</v>
      </c>
      <c r="F28" s="14">
        <v>0</v>
      </c>
      <c r="G28" s="5">
        <v>0</v>
      </c>
      <c r="H28" s="5">
        <v>0</v>
      </c>
      <c r="I28" s="11">
        <v>0</v>
      </c>
      <c r="J28" s="5">
        <v>0</v>
      </c>
      <c r="K28" s="8">
        <v>0</v>
      </c>
      <c r="L28" s="24"/>
      <c r="M28" s="24"/>
    </row>
    <row r="29" spans="2:15" ht="15" customHeight="1" x14ac:dyDescent="0.3">
      <c r="B29" s="485"/>
      <c r="C29" s="486"/>
      <c r="D29" s="235" t="s">
        <v>88</v>
      </c>
      <c r="E29" s="236">
        <f t="shared" si="0"/>
        <v>29</v>
      </c>
      <c r="F29" s="35">
        <v>5</v>
      </c>
      <c r="G29" s="36">
        <v>18</v>
      </c>
      <c r="H29" s="36">
        <v>3</v>
      </c>
      <c r="I29" s="37">
        <v>3</v>
      </c>
      <c r="J29" s="36">
        <v>0</v>
      </c>
      <c r="K29" s="38">
        <v>0</v>
      </c>
    </row>
    <row r="30" spans="2:15" ht="15" customHeight="1" x14ac:dyDescent="0.3">
      <c r="B30" s="483">
        <v>2020</v>
      </c>
      <c r="C30" s="492">
        <v>1</v>
      </c>
      <c r="D30" s="230" t="s">
        <v>86</v>
      </c>
      <c r="E30" s="231">
        <f t="shared" si="0"/>
        <v>20</v>
      </c>
      <c r="F30" s="26">
        <v>9</v>
      </c>
      <c r="G30" s="25">
        <v>9</v>
      </c>
      <c r="H30" s="25">
        <v>1</v>
      </c>
      <c r="I30" s="27">
        <v>1</v>
      </c>
      <c r="J30" s="25">
        <v>0</v>
      </c>
      <c r="K30" s="22">
        <v>0</v>
      </c>
    </row>
    <row r="31" spans="2:15" ht="15" customHeight="1" x14ac:dyDescent="0.3">
      <c r="B31" s="484"/>
      <c r="C31" s="481"/>
      <c r="D31" s="232" t="s">
        <v>87</v>
      </c>
      <c r="E31" s="20">
        <f t="shared" si="0"/>
        <v>0</v>
      </c>
      <c r="F31" s="14">
        <v>0</v>
      </c>
      <c r="G31" s="5">
        <v>0</v>
      </c>
      <c r="H31" s="5">
        <v>0</v>
      </c>
      <c r="I31" s="11">
        <v>0</v>
      </c>
      <c r="J31" s="5">
        <v>0</v>
      </c>
      <c r="K31" s="8">
        <v>0</v>
      </c>
    </row>
    <row r="32" spans="2:15" ht="15" customHeight="1" x14ac:dyDescent="0.3">
      <c r="B32" s="484"/>
      <c r="C32" s="481"/>
      <c r="D32" s="232" t="s">
        <v>88</v>
      </c>
      <c r="E32" s="20">
        <f t="shared" si="0"/>
        <v>26</v>
      </c>
      <c r="F32" s="14">
        <v>2</v>
      </c>
      <c r="G32" s="5">
        <v>18</v>
      </c>
      <c r="H32" s="5">
        <v>3</v>
      </c>
      <c r="I32" s="11">
        <v>3</v>
      </c>
      <c r="J32" s="5">
        <v>0</v>
      </c>
      <c r="K32" s="8">
        <v>0</v>
      </c>
    </row>
    <row r="33" spans="1:13" ht="15" customHeight="1" x14ac:dyDescent="0.25">
      <c r="A33" s="69"/>
      <c r="B33" s="484"/>
      <c r="C33" s="481">
        <v>2</v>
      </c>
      <c r="D33" s="232" t="s">
        <v>86</v>
      </c>
      <c r="E33" s="20">
        <f t="shared" si="0"/>
        <v>21</v>
      </c>
      <c r="F33" s="14">
        <v>10</v>
      </c>
      <c r="G33" s="5">
        <v>9</v>
      </c>
      <c r="H33" s="5">
        <v>1</v>
      </c>
      <c r="I33" s="11">
        <v>1</v>
      </c>
      <c r="J33" s="5">
        <v>0</v>
      </c>
      <c r="K33" s="8">
        <v>0</v>
      </c>
    </row>
    <row r="34" spans="1:13" ht="15" customHeight="1" x14ac:dyDescent="0.3">
      <c r="B34" s="484"/>
      <c r="C34" s="481"/>
      <c r="D34" s="232" t="s">
        <v>87</v>
      </c>
      <c r="E34" s="20">
        <f t="shared" si="0"/>
        <v>0</v>
      </c>
      <c r="F34" s="14">
        <v>0</v>
      </c>
      <c r="G34" s="5">
        <v>0</v>
      </c>
      <c r="H34" s="5">
        <v>0</v>
      </c>
      <c r="I34" s="11">
        <v>0</v>
      </c>
      <c r="J34" s="5">
        <v>0</v>
      </c>
      <c r="K34" s="8">
        <v>0</v>
      </c>
    </row>
    <row r="35" spans="1:13" ht="15" customHeight="1" x14ac:dyDescent="0.3">
      <c r="B35" s="485"/>
      <c r="C35" s="482"/>
      <c r="D35" s="233" t="s">
        <v>88</v>
      </c>
      <c r="E35" s="21">
        <f t="shared" si="0"/>
        <v>23</v>
      </c>
      <c r="F35" s="7">
        <v>1</v>
      </c>
      <c r="G35" s="6">
        <v>16</v>
      </c>
      <c r="H35" s="6">
        <v>3</v>
      </c>
      <c r="I35" s="12">
        <v>3</v>
      </c>
      <c r="J35" s="6">
        <v>0</v>
      </c>
      <c r="K35" s="9">
        <v>0</v>
      </c>
    </row>
    <row r="36" spans="1:13" ht="15" customHeight="1" x14ac:dyDescent="0.3">
      <c r="B36" s="483">
        <v>2021</v>
      </c>
      <c r="C36" s="492">
        <v>1</v>
      </c>
      <c r="D36" s="230" t="s">
        <v>86</v>
      </c>
      <c r="E36" s="231">
        <f t="shared" si="0"/>
        <v>21</v>
      </c>
      <c r="F36" s="26">
        <v>12</v>
      </c>
      <c r="G36" s="25">
        <v>8</v>
      </c>
      <c r="H36" s="25">
        <v>0</v>
      </c>
      <c r="I36" s="27">
        <v>1</v>
      </c>
      <c r="J36" s="25">
        <v>0</v>
      </c>
      <c r="K36" s="22">
        <v>0</v>
      </c>
    </row>
    <row r="37" spans="1:13" ht="15" customHeight="1" x14ac:dyDescent="0.3">
      <c r="B37" s="484"/>
      <c r="C37" s="481"/>
      <c r="D37" s="232" t="s">
        <v>87</v>
      </c>
      <c r="E37" s="20">
        <f t="shared" si="0"/>
        <v>0</v>
      </c>
      <c r="F37" s="14">
        <v>0</v>
      </c>
      <c r="G37" s="5">
        <v>0</v>
      </c>
      <c r="H37" s="5">
        <v>0</v>
      </c>
      <c r="I37" s="11">
        <v>0</v>
      </c>
      <c r="J37" s="5">
        <v>0</v>
      </c>
      <c r="K37" s="8">
        <v>0</v>
      </c>
    </row>
    <row r="38" spans="1:13" ht="15" customHeight="1" x14ac:dyDescent="0.3">
      <c r="B38" s="484"/>
      <c r="C38" s="481"/>
      <c r="D38" s="232" t="s">
        <v>88</v>
      </c>
      <c r="E38" s="20">
        <f t="shared" si="0"/>
        <v>26</v>
      </c>
      <c r="F38" s="14">
        <v>1</v>
      </c>
      <c r="G38" s="5">
        <v>18</v>
      </c>
      <c r="H38" s="5">
        <v>4</v>
      </c>
      <c r="I38" s="11">
        <v>3</v>
      </c>
      <c r="J38" s="5">
        <v>0</v>
      </c>
      <c r="K38" s="8">
        <v>0</v>
      </c>
    </row>
    <row r="39" spans="1:13" s="34" customFormat="1" ht="15" customHeight="1" x14ac:dyDescent="0.3">
      <c r="A39" s="2"/>
      <c r="B39" s="484"/>
      <c r="C39" s="480">
        <v>2</v>
      </c>
      <c r="D39" s="232" t="s">
        <v>86</v>
      </c>
      <c r="E39" s="20">
        <f t="shared" si="0"/>
        <v>23</v>
      </c>
      <c r="F39" s="14">
        <v>10</v>
      </c>
      <c r="G39" s="5">
        <v>11</v>
      </c>
      <c r="H39" s="5">
        <v>0</v>
      </c>
      <c r="I39" s="11">
        <v>2</v>
      </c>
      <c r="J39" s="5">
        <v>0</v>
      </c>
      <c r="K39" s="8">
        <v>0</v>
      </c>
      <c r="L39" s="220"/>
    </row>
    <row r="40" spans="1:13" s="69" customFormat="1" ht="15" customHeight="1" x14ac:dyDescent="0.25">
      <c r="A40" s="2"/>
      <c r="B40" s="484"/>
      <c r="C40" s="481"/>
      <c r="D40" s="232" t="s">
        <v>87</v>
      </c>
      <c r="E40" s="20">
        <f t="shared" si="0"/>
        <v>0</v>
      </c>
      <c r="F40" s="14">
        <v>0</v>
      </c>
      <c r="G40" s="5">
        <v>0</v>
      </c>
      <c r="H40" s="5">
        <v>0</v>
      </c>
      <c r="I40" s="11">
        <v>0</v>
      </c>
      <c r="J40" s="5">
        <v>0</v>
      </c>
      <c r="K40" s="8">
        <v>0</v>
      </c>
      <c r="L40" s="67"/>
      <c r="M40" s="67"/>
    </row>
    <row r="41" spans="1:13" s="69" customFormat="1" ht="15" customHeight="1" x14ac:dyDescent="0.25">
      <c r="A41" s="2"/>
      <c r="B41" s="494"/>
      <c r="C41" s="495"/>
      <c r="D41" s="235" t="s">
        <v>88</v>
      </c>
      <c r="E41" s="236">
        <f t="shared" si="0"/>
        <v>22</v>
      </c>
      <c r="F41" s="252">
        <v>0</v>
      </c>
      <c r="G41" s="36">
        <v>16</v>
      </c>
      <c r="H41" s="36">
        <v>3</v>
      </c>
      <c r="I41" s="37">
        <v>3</v>
      </c>
      <c r="J41" s="36">
        <v>0</v>
      </c>
      <c r="K41" s="38">
        <v>0</v>
      </c>
      <c r="L41" s="67"/>
    </row>
    <row r="42" spans="1:13" s="69" customFormat="1" ht="15" customHeight="1" x14ac:dyDescent="0.25">
      <c r="A42" s="2"/>
      <c r="B42" s="496">
        <v>2022</v>
      </c>
      <c r="C42" s="499">
        <v>1</v>
      </c>
      <c r="D42" s="239" t="s">
        <v>86</v>
      </c>
      <c r="E42" s="240">
        <f>SUM(F42:K42)</f>
        <v>23</v>
      </c>
      <c r="F42" s="241">
        <v>12</v>
      </c>
      <c r="G42" s="242">
        <v>11</v>
      </c>
      <c r="H42" s="242">
        <v>0</v>
      </c>
      <c r="I42" s="243">
        <v>0</v>
      </c>
      <c r="J42" s="242">
        <v>0</v>
      </c>
      <c r="K42" s="244">
        <v>0</v>
      </c>
      <c r="L42" s="67"/>
      <c r="M42" s="67"/>
    </row>
    <row r="43" spans="1:13" ht="15" customHeight="1" x14ac:dyDescent="0.3">
      <c r="B43" s="497"/>
      <c r="C43" s="481"/>
      <c r="D43" s="232" t="s">
        <v>87</v>
      </c>
      <c r="E43" s="20">
        <f>SUM(F43:K43)</f>
        <v>0</v>
      </c>
      <c r="F43" s="14">
        <v>0</v>
      </c>
      <c r="G43" s="5">
        <v>0</v>
      </c>
      <c r="H43" s="5">
        <v>0</v>
      </c>
      <c r="I43" s="11">
        <v>0</v>
      </c>
      <c r="J43" s="5">
        <v>0</v>
      </c>
      <c r="K43" s="245">
        <v>0</v>
      </c>
    </row>
    <row r="44" spans="1:13" ht="15" customHeight="1" x14ac:dyDescent="0.3">
      <c r="B44" s="498"/>
      <c r="C44" s="500"/>
      <c r="D44" s="246" t="s">
        <v>88</v>
      </c>
      <c r="E44" s="247">
        <f>SUM(F44:K44)</f>
        <v>21</v>
      </c>
      <c r="F44" s="248">
        <v>0</v>
      </c>
      <c r="G44" s="249">
        <v>15</v>
      </c>
      <c r="H44" s="249">
        <v>3</v>
      </c>
      <c r="I44" s="250">
        <v>3</v>
      </c>
      <c r="J44" s="249">
        <v>0</v>
      </c>
      <c r="K44" s="251">
        <v>0</v>
      </c>
    </row>
    <row r="46" spans="1:13" ht="15" customHeight="1" x14ac:dyDescent="0.3">
      <c r="B46" s="66" t="s">
        <v>61</v>
      </c>
      <c r="C46" s="447" t="s">
        <v>62</v>
      </c>
      <c r="D46" s="447"/>
      <c r="E46" s="447"/>
      <c r="F46" s="447"/>
      <c r="G46" s="447"/>
      <c r="H46" s="447"/>
      <c r="I46" s="447"/>
      <c r="J46" s="447"/>
      <c r="K46" s="447"/>
    </row>
    <row r="48" spans="1:13" ht="15" customHeight="1" x14ac:dyDescent="0.25">
      <c r="B48" s="69" t="s">
        <v>63</v>
      </c>
      <c r="C48" s="490" t="s">
        <v>90</v>
      </c>
      <c r="D48" s="490"/>
      <c r="E48" s="490"/>
      <c r="F48" s="490"/>
      <c r="G48" s="490"/>
      <c r="H48" s="490"/>
      <c r="I48" s="490"/>
      <c r="J48" s="490"/>
      <c r="K48" s="490"/>
    </row>
    <row r="49" spans="2:11" ht="15" customHeight="1" x14ac:dyDescent="0.25">
      <c r="B49" s="491"/>
      <c r="C49" s="69" t="s">
        <v>91</v>
      </c>
      <c r="D49" s="237" t="s">
        <v>92</v>
      </c>
      <c r="E49" s="237"/>
      <c r="F49" s="69"/>
      <c r="G49" s="69"/>
      <c r="H49" s="69"/>
      <c r="I49" s="69"/>
      <c r="J49" s="69"/>
      <c r="K49" s="67"/>
    </row>
    <row r="50" spans="2:11" ht="15" customHeight="1" x14ac:dyDescent="0.25">
      <c r="B50" s="491"/>
      <c r="C50" s="67" t="s">
        <v>93</v>
      </c>
      <c r="D50" s="238" t="s">
        <v>94</v>
      </c>
      <c r="E50" s="238"/>
      <c r="F50" s="238"/>
      <c r="G50" s="67"/>
      <c r="H50" s="67"/>
      <c r="I50" s="67"/>
      <c r="J50" s="67"/>
      <c r="K50" s="67"/>
    </row>
    <row r="51" spans="2:11" ht="15" customHeight="1" x14ac:dyDescent="0.25">
      <c r="B51" s="491"/>
      <c r="C51" s="69" t="s">
        <v>95</v>
      </c>
      <c r="D51" s="238" t="s">
        <v>96</v>
      </c>
      <c r="E51" s="238"/>
      <c r="F51" s="67"/>
      <c r="G51" s="67"/>
      <c r="H51" s="67"/>
      <c r="I51" s="67"/>
      <c r="J51" s="67"/>
      <c r="K51" s="67"/>
    </row>
  </sheetData>
  <mergeCells count="32">
    <mergeCell ref="C46:K46"/>
    <mergeCell ref="C48:K48"/>
    <mergeCell ref="B49:B51"/>
    <mergeCell ref="C33:C35"/>
    <mergeCell ref="B18:B23"/>
    <mergeCell ref="C21:C23"/>
    <mergeCell ref="C30:C32"/>
    <mergeCell ref="C24:C26"/>
    <mergeCell ref="B24:B29"/>
    <mergeCell ref="B36:B41"/>
    <mergeCell ref="C36:C38"/>
    <mergeCell ref="C39:C41"/>
    <mergeCell ref="B42:B44"/>
    <mergeCell ref="C42:C44"/>
    <mergeCell ref="C12:C14"/>
    <mergeCell ref="C15:C17"/>
    <mergeCell ref="C18:C20"/>
    <mergeCell ref="B30:B35"/>
    <mergeCell ref="C27:C29"/>
    <mergeCell ref="B12:B17"/>
    <mergeCell ref="B6:K6"/>
    <mergeCell ref="E7:E8"/>
    <mergeCell ref="B2:K2"/>
    <mergeCell ref="B9:B11"/>
    <mergeCell ref="B5:K5"/>
    <mergeCell ref="B3:K3"/>
    <mergeCell ref="B4:K4"/>
    <mergeCell ref="C9:C11"/>
    <mergeCell ref="B7:B8"/>
    <mergeCell ref="F7:K7"/>
    <mergeCell ref="D7:D8"/>
    <mergeCell ref="C7:C8"/>
  </mergeCells>
  <phoneticPr fontId="0" type="noConversion"/>
  <printOptions horizontalCentered="1"/>
  <pageMargins left="0.31496062992125984" right="0.39370078740157483" top="0.98425196850393704" bottom="0.70866141732283472" header="0" footer="0"/>
  <pageSetup scale="8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T53"/>
  <sheetViews>
    <sheetView showGridLines="0" topLeftCell="A12" zoomScale="80" zoomScaleNormal="80" workbookViewId="0">
      <selection activeCell="E16" sqref="E16"/>
    </sheetView>
  </sheetViews>
  <sheetFormatPr baseColWidth="10" defaultColWidth="9" defaultRowHeight="16.5" x14ac:dyDescent="0.3"/>
  <cols>
    <col min="1" max="1" width="1.75" customWidth="1"/>
    <col min="2" max="2" width="4.5" bestFit="1" customWidth="1"/>
    <col min="3" max="3" width="30.75" customWidth="1"/>
    <col min="4" max="4" width="22" customWidth="1"/>
    <col min="5" max="5" width="12.625" customWidth="1"/>
    <col min="6" max="6" width="14" customWidth="1"/>
    <col min="7" max="7" width="19.5" customWidth="1"/>
    <col min="8" max="8" width="27" customWidth="1"/>
    <col min="9" max="13" width="22.625" customWidth="1"/>
    <col min="14" max="15" width="11.25" customWidth="1"/>
    <col min="16" max="18" width="13.375" customWidth="1"/>
    <col min="19" max="19" width="15.75" customWidth="1"/>
    <col min="20" max="20" width="16.875" customWidth="1"/>
    <col min="21" max="256" width="11" customWidth="1"/>
  </cols>
  <sheetData>
    <row r="2" spans="2:20" ht="16.5" customHeight="1" x14ac:dyDescent="0.3">
      <c r="B2" s="445" t="s">
        <v>0</v>
      </c>
      <c r="C2" s="445"/>
      <c r="D2" s="445"/>
      <c r="E2" s="445"/>
      <c r="F2" s="445"/>
      <c r="G2" s="445"/>
      <c r="H2" s="445"/>
      <c r="I2" s="445"/>
      <c r="J2" s="445"/>
      <c r="K2" s="445"/>
      <c r="L2" s="445"/>
      <c r="M2" s="445"/>
      <c r="N2" s="445"/>
      <c r="O2" s="445"/>
      <c r="P2" s="445"/>
      <c r="Q2" s="445"/>
      <c r="R2" s="445"/>
      <c r="S2" s="445"/>
      <c r="T2" s="445"/>
    </row>
    <row r="3" spans="2:20" ht="16.5" customHeight="1" x14ac:dyDescent="0.3">
      <c r="B3" s="445" t="s">
        <v>1</v>
      </c>
      <c r="C3" s="445"/>
      <c r="D3" s="445"/>
      <c r="E3" s="445"/>
      <c r="F3" s="445"/>
      <c r="G3" s="445"/>
      <c r="H3" s="445"/>
      <c r="I3" s="445"/>
      <c r="J3" s="445"/>
      <c r="K3" s="445"/>
      <c r="L3" s="445"/>
      <c r="M3" s="445"/>
      <c r="N3" s="445"/>
      <c r="O3" s="445"/>
      <c r="P3" s="445"/>
      <c r="Q3" s="445"/>
      <c r="R3" s="445"/>
      <c r="S3" s="445"/>
      <c r="T3" s="445"/>
    </row>
    <row r="4" spans="2:20" ht="9.75" customHeight="1" x14ac:dyDescent="0.3">
      <c r="B4" s="128"/>
      <c r="C4" s="128"/>
      <c r="D4" s="128"/>
      <c r="E4" s="128"/>
      <c r="F4" s="128"/>
      <c r="G4" s="128"/>
      <c r="H4" s="128"/>
      <c r="I4" s="128"/>
      <c r="J4" s="128"/>
      <c r="K4" s="128"/>
      <c r="L4" s="128"/>
      <c r="M4" s="128"/>
      <c r="N4" s="128"/>
      <c r="O4" s="128"/>
      <c r="P4" s="128"/>
      <c r="Q4" s="128"/>
      <c r="R4" s="128"/>
      <c r="S4" s="128"/>
      <c r="T4" s="128"/>
    </row>
    <row r="5" spans="2:20" s="2" customFormat="1" ht="19.5" customHeight="1" x14ac:dyDescent="0.3">
      <c r="B5" s="445" t="s">
        <v>97</v>
      </c>
      <c r="C5" s="445"/>
      <c r="D5" s="445"/>
      <c r="E5" s="445"/>
      <c r="F5" s="445"/>
      <c r="G5" s="445"/>
      <c r="H5" s="445"/>
      <c r="I5" s="445"/>
      <c r="J5" s="445"/>
      <c r="K5" s="445"/>
      <c r="L5" s="445"/>
      <c r="M5" s="445"/>
      <c r="N5" s="445"/>
      <c r="O5" s="445"/>
      <c r="P5" s="445"/>
      <c r="Q5" s="445"/>
      <c r="R5" s="445"/>
      <c r="S5" s="445"/>
      <c r="T5" s="445"/>
    </row>
    <row r="6" spans="2:20" s="2" customFormat="1" ht="7.5" customHeight="1" thickBot="1" x14ac:dyDescent="0.35">
      <c r="B6" s="505"/>
      <c r="C6" s="505"/>
      <c r="D6" s="505"/>
      <c r="E6" s="505"/>
      <c r="F6" s="505"/>
      <c r="G6" s="505"/>
      <c r="H6" s="505"/>
      <c r="I6" s="505"/>
      <c r="J6" s="505"/>
      <c r="K6" s="505"/>
      <c r="L6" s="505"/>
      <c r="M6" s="505"/>
      <c r="N6" s="505"/>
      <c r="O6" s="505"/>
      <c r="P6" s="505"/>
      <c r="Q6" s="505"/>
      <c r="R6" s="505"/>
      <c r="S6" s="505"/>
      <c r="T6" s="505"/>
    </row>
    <row r="7" spans="2:20" s="2" customFormat="1" ht="27" customHeight="1" thickBot="1" x14ac:dyDescent="0.35">
      <c r="B7" s="508" t="s">
        <v>98</v>
      </c>
      <c r="C7" s="501" t="s">
        <v>99</v>
      </c>
      <c r="D7" s="501" t="s">
        <v>100</v>
      </c>
      <c r="E7" s="507" t="s">
        <v>101</v>
      </c>
      <c r="F7" s="503"/>
      <c r="G7" s="508" t="s">
        <v>102</v>
      </c>
      <c r="H7" s="501" t="s">
        <v>103</v>
      </c>
      <c r="I7" s="501" t="s">
        <v>104</v>
      </c>
      <c r="J7" s="501" t="s">
        <v>105</v>
      </c>
      <c r="K7" s="501" t="s">
        <v>106</v>
      </c>
      <c r="L7" s="501" t="s">
        <v>107</v>
      </c>
      <c r="M7" s="501" t="s">
        <v>108</v>
      </c>
      <c r="N7" s="501" t="s">
        <v>109</v>
      </c>
      <c r="O7" s="501" t="s">
        <v>110</v>
      </c>
      <c r="P7" s="501" t="s">
        <v>111</v>
      </c>
      <c r="Q7" s="501" t="s">
        <v>112</v>
      </c>
      <c r="R7" s="501" t="s">
        <v>113</v>
      </c>
      <c r="S7" s="501" t="s">
        <v>114</v>
      </c>
      <c r="T7" s="503" t="s">
        <v>115</v>
      </c>
    </row>
    <row r="8" spans="2:20" s="2" customFormat="1" ht="130.5" customHeight="1" thickBot="1" x14ac:dyDescent="0.35">
      <c r="B8" s="509"/>
      <c r="C8" s="502"/>
      <c r="D8" s="502"/>
      <c r="E8" s="157" t="s">
        <v>116</v>
      </c>
      <c r="F8" s="157" t="s">
        <v>117</v>
      </c>
      <c r="G8" s="509"/>
      <c r="H8" s="502"/>
      <c r="I8" s="502"/>
      <c r="J8" s="502"/>
      <c r="K8" s="502"/>
      <c r="L8" s="502"/>
      <c r="M8" s="502"/>
      <c r="N8" s="502"/>
      <c r="O8" s="502"/>
      <c r="P8" s="502"/>
      <c r="Q8" s="502"/>
      <c r="R8" s="506"/>
      <c r="S8" s="502"/>
      <c r="T8" s="504"/>
    </row>
    <row r="9" spans="2:20" s="2" customFormat="1" ht="27" x14ac:dyDescent="0.3">
      <c r="B9" s="174">
        <v>1</v>
      </c>
      <c r="C9" s="175" t="s">
        <v>118</v>
      </c>
      <c r="D9" s="175" t="s">
        <v>119</v>
      </c>
      <c r="E9" s="176" t="s">
        <v>120</v>
      </c>
      <c r="F9" s="176">
        <v>5931170</v>
      </c>
      <c r="G9" s="176" t="s">
        <v>121</v>
      </c>
      <c r="H9" s="175" t="s">
        <v>122</v>
      </c>
      <c r="I9" s="175" t="s">
        <v>123</v>
      </c>
      <c r="J9" s="175" t="s">
        <v>124</v>
      </c>
      <c r="K9" s="176" t="s">
        <v>125</v>
      </c>
      <c r="L9" s="176" t="s">
        <v>126</v>
      </c>
      <c r="M9" s="176"/>
      <c r="N9" s="176">
        <v>12</v>
      </c>
      <c r="O9" s="176">
        <v>10</v>
      </c>
      <c r="P9" s="176">
        <v>0</v>
      </c>
      <c r="Q9" s="176">
        <v>0</v>
      </c>
      <c r="R9" s="176">
        <v>2</v>
      </c>
      <c r="S9" s="177">
        <v>75</v>
      </c>
      <c r="T9" s="176" t="s">
        <v>127</v>
      </c>
    </row>
    <row r="10" spans="2:20" s="2" customFormat="1" ht="42.75" customHeight="1" x14ac:dyDescent="0.3">
      <c r="B10" s="178">
        <v>2</v>
      </c>
      <c r="C10" s="179" t="s">
        <v>128</v>
      </c>
      <c r="D10" s="179" t="s">
        <v>129</v>
      </c>
      <c r="E10" s="28" t="s">
        <v>120</v>
      </c>
      <c r="F10" s="28">
        <v>51988348</v>
      </c>
      <c r="G10" s="28" t="s">
        <v>121</v>
      </c>
      <c r="H10" s="179" t="s">
        <v>130</v>
      </c>
      <c r="I10" s="179" t="s">
        <v>131</v>
      </c>
      <c r="J10" s="179" t="s">
        <v>132</v>
      </c>
      <c r="K10" s="28" t="s">
        <v>125</v>
      </c>
      <c r="L10" s="28" t="s">
        <v>133</v>
      </c>
      <c r="M10" s="28"/>
      <c r="N10" s="28">
        <v>14</v>
      </c>
      <c r="O10" s="28">
        <v>10</v>
      </c>
      <c r="P10" s="28">
        <v>1</v>
      </c>
      <c r="Q10" s="28">
        <v>0</v>
      </c>
      <c r="R10" s="28">
        <v>3</v>
      </c>
      <c r="S10" s="180">
        <v>87.5</v>
      </c>
      <c r="T10" s="28" t="s">
        <v>127</v>
      </c>
    </row>
    <row r="11" spans="2:20" s="2" customFormat="1" ht="40.5" x14ac:dyDescent="0.3">
      <c r="B11" s="178">
        <v>3</v>
      </c>
      <c r="C11" s="179" t="s">
        <v>134</v>
      </c>
      <c r="D11" s="179" t="s">
        <v>135</v>
      </c>
      <c r="E11" s="28" t="s">
        <v>120</v>
      </c>
      <c r="F11" s="28">
        <v>40366014</v>
      </c>
      <c r="G11" s="28" t="s">
        <v>136</v>
      </c>
      <c r="H11" s="179" t="s">
        <v>137</v>
      </c>
      <c r="I11" s="179" t="s">
        <v>138</v>
      </c>
      <c r="J11" s="179" t="s">
        <v>139</v>
      </c>
      <c r="K11" s="28" t="s">
        <v>125</v>
      </c>
      <c r="L11" s="28" t="s">
        <v>133</v>
      </c>
      <c r="M11" s="28"/>
      <c r="N11" s="28">
        <v>16</v>
      </c>
      <c r="O11" s="28">
        <v>10</v>
      </c>
      <c r="P11" s="28">
        <v>0</v>
      </c>
      <c r="Q11" s="28">
        <v>0</v>
      </c>
      <c r="R11" s="28">
        <v>6</v>
      </c>
      <c r="S11" s="180">
        <v>100</v>
      </c>
      <c r="T11" s="28" t="s">
        <v>127</v>
      </c>
    </row>
    <row r="12" spans="2:20" s="2" customFormat="1" ht="27" x14ac:dyDescent="0.3">
      <c r="B12" s="178">
        <v>4</v>
      </c>
      <c r="C12" s="179" t="s">
        <v>140</v>
      </c>
      <c r="D12" s="179" t="s">
        <v>141</v>
      </c>
      <c r="E12" s="28" t="s">
        <v>120</v>
      </c>
      <c r="F12" s="28">
        <v>80212885</v>
      </c>
      <c r="G12" s="28" t="s">
        <v>121</v>
      </c>
      <c r="H12" s="179" t="s">
        <v>137</v>
      </c>
      <c r="I12" s="179" t="s">
        <v>142</v>
      </c>
      <c r="J12" s="179" t="s">
        <v>6</v>
      </c>
      <c r="K12" s="28" t="s">
        <v>143</v>
      </c>
      <c r="L12" s="28" t="s">
        <v>133</v>
      </c>
      <c r="M12" s="28"/>
      <c r="N12" s="28">
        <v>40</v>
      </c>
      <c r="O12" s="28">
        <v>29</v>
      </c>
      <c r="P12" s="28">
        <v>0</v>
      </c>
      <c r="Q12" s="28">
        <v>0</v>
      </c>
      <c r="R12" s="28">
        <v>11</v>
      </c>
      <c r="S12" s="180">
        <v>100</v>
      </c>
      <c r="T12" s="28" t="s">
        <v>144</v>
      </c>
    </row>
    <row r="13" spans="2:20" s="2" customFormat="1" ht="27" x14ac:dyDescent="0.3">
      <c r="B13" s="178">
        <v>5</v>
      </c>
      <c r="C13" s="179" t="s">
        <v>145</v>
      </c>
      <c r="D13" s="179" t="s">
        <v>146</v>
      </c>
      <c r="E13" s="28" t="s">
        <v>120</v>
      </c>
      <c r="F13" s="28">
        <v>51881766</v>
      </c>
      <c r="G13" s="28" t="s">
        <v>121</v>
      </c>
      <c r="H13" s="179" t="s">
        <v>137</v>
      </c>
      <c r="I13" s="179" t="s">
        <v>147</v>
      </c>
      <c r="J13" s="179" t="s">
        <v>6</v>
      </c>
      <c r="K13" s="28" t="s">
        <v>125</v>
      </c>
      <c r="L13" s="28" t="s">
        <v>133</v>
      </c>
      <c r="M13" s="28"/>
      <c r="N13" s="28">
        <v>8</v>
      </c>
      <c r="O13" s="28">
        <v>8</v>
      </c>
      <c r="P13" s="28">
        <v>0</v>
      </c>
      <c r="Q13" s="28">
        <v>0</v>
      </c>
      <c r="R13" s="28">
        <v>0</v>
      </c>
      <c r="S13" s="180">
        <v>100</v>
      </c>
      <c r="T13" s="28" t="s">
        <v>127</v>
      </c>
    </row>
    <row r="14" spans="2:20" s="2" customFormat="1" ht="51" customHeight="1" x14ac:dyDescent="0.3">
      <c r="B14" s="178">
        <v>6</v>
      </c>
      <c r="C14" s="179" t="s">
        <v>148</v>
      </c>
      <c r="D14" s="179" t="s">
        <v>149</v>
      </c>
      <c r="E14" s="28" t="s">
        <v>120</v>
      </c>
      <c r="F14" s="28">
        <v>51880401</v>
      </c>
      <c r="G14" s="28" t="s">
        <v>121</v>
      </c>
      <c r="H14" s="179" t="s">
        <v>150</v>
      </c>
      <c r="I14" s="179" t="s">
        <v>151</v>
      </c>
      <c r="J14" s="179" t="s">
        <v>6</v>
      </c>
      <c r="K14" s="28" t="s">
        <v>143</v>
      </c>
      <c r="L14" s="28" t="s">
        <v>126</v>
      </c>
      <c r="M14" s="28"/>
      <c r="N14" s="28">
        <v>36</v>
      </c>
      <c r="O14" s="28">
        <v>29</v>
      </c>
      <c r="P14" s="28">
        <v>0</v>
      </c>
      <c r="Q14" s="28">
        <v>0</v>
      </c>
      <c r="R14" s="28">
        <v>7</v>
      </c>
      <c r="S14" s="180">
        <v>90</v>
      </c>
      <c r="T14" s="28" t="s">
        <v>144</v>
      </c>
    </row>
    <row r="15" spans="2:20" s="2" customFormat="1" ht="27" x14ac:dyDescent="0.3">
      <c r="B15" s="178">
        <v>7</v>
      </c>
      <c r="C15" s="179" t="s">
        <v>152</v>
      </c>
      <c r="D15" s="179" t="s">
        <v>153</v>
      </c>
      <c r="E15" s="28" t="s">
        <v>120</v>
      </c>
      <c r="F15" s="28">
        <v>1018434394</v>
      </c>
      <c r="G15" s="28" t="s">
        <v>121</v>
      </c>
      <c r="H15" s="179" t="s">
        <v>122</v>
      </c>
      <c r="I15" s="179" t="s">
        <v>154</v>
      </c>
      <c r="J15" s="179" t="s">
        <v>6</v>
      </c>
      <c r="K15" s="28" t="s">
        <v>125</v>
      </c>
      <c r="L15" s="28" t="s">
        <v>133</v>
      </c>
      <c r="M15" s="28"/>
      <c r="N15" s="28">
        <v>13</v>
      </c>
      <c r="O15" s="28">
        <v>7</v>
      </c>
      <c r="P15" s="28">
        <v>5</v>
      </c>
      <c r="Q15" s="28">
        <v>0</v>
      </c>
      <c r="R15" s="28">
        <v>1</v>
      </c>
      <c r="S15" s="180">
        <v>81.25</v>
      </c>
      <c r="T15" s="28" t="s">
        <v>127</v>
      </c>
    </row>
    <row r="16" spans="2:20" s="2" customFormat="1" ht="40.5" x14ac:dyDescent="0.3">
      <c r="B16" s="178">
        <v>8</v>
      </c>
      <c r="C16" s="179" t="s">
        <v>155</v>
      </c>
      <c r="D16" s="179" t="s">
        <v>156</v>
      </c>
      <c r="E16" s="28" t="s">
        <v>120</v>
      </c>
      <c r="F16" s="28">
        <v>65740310</v>
      </c>
      <c r="G16" s="28" t="s">
        <v>157</v>
      </c>
      <c r="H16" s="179" t="s">
        <v>122</v>
      </c>
      <c r="I16" s="179" t="s">
        <v>158</v>
      </c>
      <c r="J16" s="179" t="s">
        <v>159</v>
      </c>
      <c r="K16" s="28" t="s">
        <v>143</v>
      </c>
      <c r="L16" s="28" t="s">
        <v>126</v>
      </c>
      <c r="M16" s="28"/>
      <c r="N16" s="28">
        <v>1</v>
      </c>
      <c r="O16" s="28">
        <v>0</v>
      </c>
      <c r="P16" s="28">
        <v>1</v>
      </c>
      <c r="Q16" s="28">
        <v>0</v>
      </c>
      <c r="R16" s="28">
        <v>0</v>
      </c>
      <c r="S16" s="180">
        <v>2.5</v>
      </c>
      <c r="T16" s="28" t="s">
        <v>160</v>
      </c>
    </row>
    <row r="17" spans="2:20" s="2" customFormat="1" ht="27" x14ac:dyDescent="0.3">
      <c r="B17" s="178">
        <v>9</v>
      </c>
      <c r="C17" s="179" t="s">
        <v>161</v>
      </c>
      <c r="D17" s="179" t="s">
        <v>162</v>
      </c>
      <c r="E17" s="28" t="s">
        <v>120</v>
      </c>
      <c r="F17" s="28">
        <v>80189371</v>
      </c>
      <c r="G17" s="28" t="s">
        <v>121</v>
      </c>
      <c r="H17" s="179" t="s">
        <v>122</v>
      </c>
      <c r="I17" s="179" t="s">
        <v>163</v>
      </c>
      <c r="J17" s="179" t="s">
        <v>124</v>
      </c>
      <c r="K17" s="28" t="s">
        <v>143</v>
      </c>
      <c r="L17" s="28" t="s">
        <v>133</v>
      </c>
      <c r="M17" s="28"/>
      <c r="N17" s="28">
        <v>31</v>
      </c>
      <c r="O17" s="28">
        <v>24</v>
      </c>
      <c r="P17" s="28">
        <v>6</v>
      </c>
      <c r="Q17" s="28">
        <v>0</v>
      </c>
      <c r="R17" s="28">
        <v>1</v>
      </c>
      <c r="S17" s="180">
        <v>77.5</v>
      </c>
      <c r="T17" s="28" t="s">
        <v>160</v>
      </c>
    </row>
    <row r="18" spans="2:20" s="2" customFormat="1" ht="27" x14ac:dyDescent="0.3">
      <c r="B18" s="178">
        <v>10</v>
      </c>
      <c r="C18" s="179" t="s">
        <v>164</v>
      </c>
      <c r="D18" s="179" t="s">
        <v>165</v>
      </c>
      <c r="E18" s="28" t="s">
        <v>120</v>
      </c>
      <c r="F18" s="28">
        <v>1075656032</v>
      </c>
      <c r="G18" s="28" t="s">
        <v>166</v>
      </c>
      <c r="H18" s="179" t="s">
        <v>150</v>
      </c>
      <c r="I18" s="179" t="s">
        <v>167</v>
      </c>
      <c r="J18" s="179" t="s">
        <v>6</v>
      </c>
      <c r="K18" s="28" t="s">
        <v>143</v>
      </c>
      <c r="L18" s="28" t="s">
        <v>133</v>
      </c>
      <c r="M18" s="28"/>
      <c r="N18" s="28">
        <v>2</v>
      </c>
      <c r="O18" s="28">
        <v>0</v>
      </c>
      <c r="P18" s="28">
        <v>0</v>
      </c>
      <c r="Q18" s="28">
        <v>0</v>
      </c>
      <c r="R18" s="28">
        <v>2</v>
      </c>
      <c r="S18" s="180">
        <v>5</v>
      </c>
      <c r="T18" s="28" t="s">
        <v>144</v>
      </c>
    </row>
    <row r="19" spans="2:20" s="2" customFormat="1" ht="40.5" x14ac:dyDescent="0.3">
      <c r="B19" s="178">
        <v>11</v>
      </c>
      <c r="C19" s="179" t="s">
        <v>168</v>
      </c>
      <c r="D19" s="179" t="s">
        <v>169</v>
      </c>
      <c r="E19" s="28" t="s">
        <v>120</v>
      </c>
      <c r="F19" s="28">
        <v>79576183</v>
      </c>
      <c r="G19" s="28" t="s">
        <v>166</v>
      </c>
      <c r="H19" s="179" t="s">
        <v>150</v>
      </c>
      <c r="I19" s="179" t="s">
        <v>170</v>
      </c>
      <c r="J19" s="179" t="s">
        <v>171</v>
      </c>
      <c r="K19" s="28" t="s">
        <v>143</v>
      </c>
      <c r="L19" s="28" t="s">
        <v>172</v>
      </c>
      <c r="M19" s="28"/>
      <c r="N19" s="28">
        <v>2</v>
      </c>
      <c r="O19" s="28">
        <v>0</v>
      </c>
      <c r="P19" s="28">
        <v>0</v>
      </c>
      <c r="Q19" s="28">
        <v>0</v>
      </c>
      <c r="R19" s="28">
        <v>2</v>
      </c>
      <c r="S19" s="180">
        <v>5</v>
      </c>
      <c r="T19" s="28" t="s">
        <v>160</v>
      </c>
    </row>
    <row r="20" spans="2:20" s="2" customFormat="1" ht="27" x14ac:dyDescent="0.3">
      <c r="B20" s="178">
        <v>12</v>
      </c>
      <c r="C20" s="179" t="s">
        <v>173</v>
      </c>
      <c r="D20" s="179" t="s">
        <v>174</v>
      </c>
      <c r="E20" s="28" t="s">
        <v>120</v>
      </c>
      <c r="F20" s="28">
        <v>52070573</v>
      </c>
      <c r="G20" s="28" t="s">
        <v>157</v>
      </c>
      <c r="H20" s="179" t="s">
        <v>137</v>
      </c>
      <c r="I20" s="179" t="s">
        <v>175</v>
      </c>
      <c r="J20" s="179" t="s">
        <v>176</v>
      </c>
      <c r="K20" s="28" t="s">
        <v>143</v>
      </c>
      <c r="L20" s="28" t="s">
        <v>172</v>
      </c>
      <c r="M20" s="28"/>
      <c r="N20" s="28">
        <v>35</v>
      </c>
      <c r="O20" s="28">
        <v>24</v>
      </c>
      <c r="P20" s="28">
        <v>6</v>
      </c>
      <c r="Q20" s="28">
        <v>0</v>
      </c>
      <c r="R20" s="28">
        <v>5</v>
      </c>
      <c r="S20" s="180">
        <v>87.5</v>
      </c>
      <c r="T20" s="28" t="s">
        <v>160</v>
      </c>
    </row>
    <row r="21" spans="2:20" s="2" customFormat="1" ht="27" x14ac:dyDescent="0.3">
      <c r="B21" s="178">
        <v>13</v>
      </c>
      <c r="C21" s="179" t="s">
        <v>177</v>
      </c>
      <c r="D21" s="179" t="s">
        <v>178</v>
      </c>
      <c r="E21" s="28" t="s">
        <v>120</v>
      </c>
      <c r="F21" s="28">
        <v>55162697</v>
      </c>
      <c r="G21" s="28" t="s">
        <v>166</v>
      </c>
      <c r="H21" s="179" t="s">
        <v>150</v>
      </c>
      <c r="I21" s="179" t="s">
        <v>179</v>
      </c>
      <c r="J21" s="179" t="s">
        <v>180</v>
      </c>
      <c r="K21" s="28" t="s">
        <v>125</v>
      </c>
      <c r="L21" s="28" t="s">
        <v>133</v>
      </c>
      <c r="M21" s="28"/>
      <c r="N21" s="28">
        <v>6</v>
      </c>
      <c r="O21" s="28">
        <v>5</v>
      </c>
      <c r="P21" s="28">
        <v>0</v>
      </c>
      <c r="Q21" s="28">
        <v>0</v>
      </c>
      <c r="R21" s="28">
        <v>1</v>
      </c>
      <c r="S21" s="180">
        <v>37.5</v>
      </c>
      <c r="T21" s="28" t="s">
        <v>127</v>
      </c>
    </row>
    <row r="22" spans="2:20" s="2" customFormat="1" ht="27" x14ac:dyDescent="0.3">
      <c r="B22" s="178">
        <v>14</v>
      </c>
      <c r="C22" s="179" t="s">
        <v>181</v>
      </c>
      <c r="D22" s="179" t="s">
        <v>182</v>
      </c>
      <c r="E22" s="28" t="s">
        <v>120</v>
      </c>
      <c r="F22" s="28">
        <v>1010199470</v>
      </c>
      <c r="G22" s="28" t="s">
        <v>121</v>
      </c>
      <c r="H22" s="179" t="s">
        <v>137</v>
      </c>
      <c r="I22" s="179" t="s">
        <v>154</v>
      </c>
      <c r="J22" s="179" t="s">
        <v>6</v>
      </c>
      <c r="K22" s="28" t="s">
        <v>125</v>
      </c>
      <c r="L22" s="28" t="s">
        <v>172</v>
      </c>
      <c r="M22" s="28"/>
      <c r="N22" s="28">
        <v>11</v>
      </c>
      <c r="O22" s="28">
        <v>9</v>
      </c>
      <c r="P22" s="28">
        <v>0</v>
      </c>
      <c r="Q22" s="28">
        <v>0</v>
      </c>
      <c r="R22" s="28">
        <v>2</v>
      </c>
      <c r="S22" s="180">
        <v>100</v>
      </c>
      <c r="T22" s="28" t="s">
        <v>127</v>
      </c>
    </row>
    <row r="23" spans="2:20" s="2" customFormat="1" ht="27" x14ac:dyDescent="0.3">
      <c r="B23" s="178">
        <v>15</v>
      </c>
      <c r="C23" s="179" t="s">
        <v>183</v>
      </c>
      <c r="D23" s="179" t="s">
        <v>184</v>
      </c>
      <c r="E23" s="28" t="s">
        <v>120</v>
      </c>
      <c r="F23" s="28">
        <v>6747643</v>
      </c>
      <c r="G23" s="28" t="s">
        <v>157</v>
      </c>
      <c r="H23" s="179" t="s">
        <v>122</v>
      </c>
      <c r="I23" s="179" t="s">
        <v>185</v>
      </c>
      <c r="J23" s="179" t="s">
        <v>186</v>
      </c>
      <c r="K23" s="28" t="s">
        <v>143</v>
      </c>
      <c r="L23" s="28" t="s">
        <v>126</v>
      </c>
      <c r="M23" s="28"/>
      <c r="N23" s="28">
        <v>14</v>
      </c>
      <c r="O23" s="28">
        <v>10</v>
      </c>
      <c r="P23" s="28">
        <v>1</v>
      </c>
      <c r="Q23" s="28">
        <v>0</v>
      </c>
      <c r="R23" s="28">
        <v>3</v>
      </c>
      <c r="S23" s="180">
        <v>35</v>
      </c>
      <c r="T23" s="28" t="s">
        <v>160</v>
      </c>
    </row>
    <row r="24" spans="2:20" s="2" customFormat="1" ht="27" x14ac:dyDescent="0.3">
      <c r="B24" s="178">
        <v>16</v>
      </c>
      <c r="C24" s="179" t="s">
        <v>187</v>
      </c>
      <c r="D24" s="179" t="s">
        <v>188</v>
      </c>
      <c r="E24" s="28" t="s">
        <v>120</v>
      </c>
      <c r="F24" s="28">
        <v>19470062</v>
      </c>
      <c r="G24" s="28" t="s">
        <v>157</v>
      </c>
      <c r="H24" s="179" t="s">
        <v>137</v>
      </c>
      <c r="I24" s="179" t="s">
        <v>189</v>
      </c>
      <c r="J24" s="179" t="s">
        <v>6</v>
      </c>
      <c r="K24" s="28" t="s">
        <v>143</v>
      </c>
      <c r="L24" s="28" t="s">
        <v>190</v>
      </c>
      <c r="M24" s="28"/>
      <c r="N24" s="28">
        <v>29</v>
      </c>
      <c r="O24" s="28">
        <v>20</v>
      </c>
      <c r="P24" s="28">
        <v>2</v>
      </c>
      <c r="Q24" s="28">
        <v>0</v>
      </c>
      <c r="R24" s="28">
        <v>7</v>
      </c>
      <c r="S24" s="180">
        <v>72.5</v>
      </c>
      <c r="T24" s="28" t="s">
        <v>160</v>
      </c>
    </row>
    <row r="25" spans="2:20" s="2" customFormat="1" ht="42.75" customHeight="1" x14ac:dyDescent="0.3">
      <c r="B25" s="178">
        <v>17</v>
      </c>
      <c r="C25" s="179" t="s">
        <v>191</v>
      </c>
      <c r="D25" s="179" t="s">
        <v>192</v>
      </c>
      <c r="E25" s="28" t="s">
        <v>120</v>
      </c>
      <c r="F25" s="28">
        <v>52503407</v>
      </c>
      <c r="G25" s="28" t="s">
        <v>121</v>
      </c>
      <c r="H25" s="179" t="s">
        <v>137</v>
      </c>
      <c r="I25" s="179" t="s">
        <v>193</v>
      </c>
      <c r="J25" s="179" t="s">
        <v>6</v>
      </c>
      <c r="K25" s="28" t="s">
        <v>125</v>
      </c>
      <c r="L25" s="28" t="s">
        <v>133</v>
      </c>
      <c r="M25" s="28"/>
      <c r="N25" s="28">
        <v>16</v>
      </c>
      <c r="O25" s="28">
        <v>14</v>
      </c>
      <c r="P25" s="28">
        <v>1</v>
      </c>
      <c r="Q25" s="28">
        <v>0</v>
      </c>
      <c r="R25" s="28">
        <v>1</v>
      </c>
      <c r="S25" s="180">
        <v>100</v>
      </c>
      <c r="T25" s="28" t="s">
        <v>127</v>
      </c>
    </row>
    <row r="26" spans="2:20" s="2" customFormat="1" ht="27" x14ac:dyDescent="0.3">
      <c r="B26" s="178">
        <v>18</v>
      </c>
      <c r="C26" s="179" t="s">
        <v>194</v>
      </c>
      <c r="D26" s="179" t="s">
        <v>195</v>
      </c>
      <c r="E26" s="28" t="s">
        <v>120</v>
      </c>
      <c r="F26" s="28">
        <v>19329521</v>
      </c>
      <c r="G26" s="28" t="s">
        <v>121</v>
      </c>
      <c r="H26" s="179" t="s">
        <v>137</v>
      </c>
      <c r="I26" s="179" t="s">
        <v>196</v>
      </c>
      <c r="J26" s="179" t="s">
        <v>6</v>
      </c>
      <c r="K26" s="28" t="s">
        <v>143</v>
      </c>
      <c r="L26" s="28" t="s">
        <v>133</v>
      </c>
      <c r="M26" s="28"/>
      <c r="N26" s="28">
        <v>3</v>
      </c>
      <c r="O26" s="28">
        <v>3</v>
      </c>
      <c r="P26" s="28">
        <v>0</v>
      </c>
      <c r="Q26" s="28">
        <v>0</v>
      </c>
      <c r="R26" s="28">
        <v>0</v>
      </c>
      <c r="S26" s="180">
        <v>7.5</v>
      </c>
      <c r="T26" s="28" t="s">
        <v>160</v>
      </c>
    </row>
    <row r="27" spans="2:20" s="2" customFormat="1" ht="27" x14ac:dyDescent="0.3">
      <c r="B27" s="178">
        <v>19</v>
      </c>
      <c r="C27" s="179" t="s">
        <v>197</v>
      </c>
      <c r="D27" s="179" t="s">
        <v>198</v>
      </c>
      <c r="E27" s="28" t="s">
        <v>120</v>
      </c>
      <c r="F27" s="28">
        <v>53135914</v>
      </c>
      <c r="G27" s="28" t="s">
        <v>157</v>
      </c>
      <c r="H27" s="179" t="s">
        <v>122</v>
      </c>
      <c r="I27" s="179" t="s">
        <v>199</v>
      </c>
      <c r="J27" s="179" t="s">
        <v>200</v>
      </c>
      <c r="K27" s="28" t="s">
        <v>143</v>
      </c>
      <c r="L27" s="28" t="s">
        <v>133</v>
      </c>
      <c r="M27" s="28"/>
      <c r="N27" s="28">
        <v>30</v>
      </c>
      <c r="O27" s="28">
        <v>19</v>
      </c>
      <c r="P27" s="28">
        <v>4</v>
      </c>
      <c r="Q27" s="28">
        <v>0</v>
      </c>
      <c r="R27" s="28">
        <v>7</v>
      </c>
      <c r="S27" s="180">
        <v>75</v>
      </c>
      <c r="T27" s="28" t="s">
        <v>144</v>
      </c>
    </row>
    <row r="28" spans="2:20" s="2" customFormat="1" ht="27" x14ac:dyDescent="0.3">
      <c r="B28" s="178">
        <v>20</v>
      </c>
      <c r="C28" s="179" t="s">
        <v>201</v>
      </c>
      <c r="D28" s="179" t="s">
        <v>202</v>
      </c>
      <c r="E28" s="28" t="s">
        <v>120</v>
      </c>
      <c r="F28" s="28">
        <v>52883601</v>
      </c>
      <c r="G28" s="28" t="s">
        <v>157</v>
      </c>
      <c r="H28" s="179" t="s">
        <v>122</v>
      </c>
      <c r="I28" s="179" t="s">
        <v>203</v>
      </c>
      <c r="J28" s="179" t="s">
        <v>204</v>
      </c>
      <c r="K28" s="28" t="s">
        <v>143</v>
      </c>
      <c r="L28" s="28" t="s">
        <v>126</v>
      </c>
      <c r="M28" s="28"/>
      <c r="N28" s="28">
        <v>12</v>
      </c>
      <c r="O28" s="28">
        <v>3</v>
      </c>
      <c r="P28" s="28">
        <v>6</v>
      </c>
      <c r="Q28" s="28">
        <v>0</v>
      </c>
      <c r="R28" s="28">
        <v>3</v>
      </c>
      <c r="S28" s="180">
        <v>30</v>
      </c>
      <c r="T28" s="28" t="s">
        <v>144</v>
      </c>
    </row>
    <row r="29" spans="2:20" s="2" customFormat="1" ht="50.25" customHeight="1" x14ac:dyDescent="0.3">
      <c r="B29" s="178">
        <v>21</v>
      </c>
      <c r="C29" s="179" t="s">
        <v>205</v>
      </c>
      <c r="D29" s="179" t="s">
        <v>206</v>
      </c>
      <c r="E29" s="28" t="s">
        <v>120</v>
      </c>
      <c r="F29" s="28">
        <v>80807387</v>
      </c>
      <c r="G29" s="28" t="s">
        <v>166</v>
      </c>
      <c r="H29" s="179" t="s">
        <v>137</v>
      </c>
      <c r="I29" s="179" t="s">
        <v>207</v>
      </c>
      <c r="J29" s="179" t="s">
        <v>6</v>
      </c>
      <c r="K29" s="28" t="s">
        <v>125</v>
      </c>
      <c r="L29" s="28" t="s">
        <v>133</v>
      </c>
      <c r="M29" s="28"/>
      <c r="N29" s="28">
        <v>10</v>
      </c>
      <c r="O29" s="28">
        <v>8</v>
      </c>
      <c r="P29" s="28">
        <v>0</v>
      </c>
      <c r="Q29" s="28">
        <v>0</v>
      </c>
      <c r="R29" s="28">
        <v>2</v>
      </c>
      <c r="S29" s="180">
        <v>83.333333333333343</v>
      </c>
      <c r="T29" s="28" t="s">
        <v>127</v>
      </c>
    </row>
    <row r="30" spans="2:20" s="76" customFormat="1" ht="39.75" customHeight="1" x14ac:dyDescent="0.25">
      <c r="B30" s="178">
        <v>22</v>
      </c>
      <c r="C30" s="179" t="s">
        <v>208</v>
      </c>
      <c r="D30" s="179" t="s">
        <v>209</v>
      </c>
      <c r="E30" s="28" t="s">
        <v>120</v>
      </c>
      <c r="F30" s="28">
        <v>53073180</v>
      </c>
      <c r="G30" s="28" t="s">
        <v>121</v>
      </c>
      <c r="H30" s="179" t="s">
        <v>122</v>
      </c>
      <c r="I30" s="179" t="s">
        <v>210</v>
      </c>
      <c r="J30" s="179" t="s">
        <v>124</v>
      </c>
      <c r="K30" s="28" t="s">
        <v>143</v>
      </c>
      <c r="L30" s="28" t="s">
        <v>126</v>
      </c>
      <c r="M30" s="28"/>
      <c r="N30" s="28">
        <v>4</v>
      </c>
      <c r="O30" s="28">
        <v>0</v>
      </c>
      <c r="P30" s="28">
        <v>0</v>
      </c>
      <c r="Q30" s="28">
        <v>0</v>
      </c>
      <c r="R30" s="28">
        <v>4</v>
      </c>
      <c r="S30" s="180">
        <v>10</v>
      </c>
      <c r="T30" s="28" t="s">
        <v>144</v>
      </c>
    </row>
    <row r="31" spans="2:20" ht="40.5" x14ac:dyDescent="0.3">
      <c r="B31" s="178">
        <v>23</v>
      </c>
      <c r="C31" s="179" t="s">
        <v>211</v>
      </c>
      <c r="D31" s="179" t="s">
        <v>212</v>
      </c>
      <c r="E31" s="28" t="s">
        <v>120</v>
      </c>
      <c r="F31" s="28">
        <v>51988667</v>
      </c>
      <c r="G31" s="28" t="s">
        <v>121</v>
      </c>
      <c r="H31" s="179" t="s">
        <v>122</v>
      </c>
      <c r="I31" s="179" t="s">
        <v>213</v>
      </c>
      <c r="J31" s="179" t="s">
        <v>214</v>
      </c>
      <c r="K31" s="28" t="s">
        <v>125</v>
      </c>
      <c r="L31" s="28" t="s">
        <v>133</v>
      </c>
      <c r="M31" s="28"/>
      <c r="N31" s="28">
        <v>15</v>
      </c>
      <c r="O31" s="28">
        <v>10</v>
      </c>
      <c r="P31" s="28">
        <v>0</v>
      </c>
      <c r="Q31" s="28">
        <v>0</v>
      </c>
      <c r="R31" s="28">
        <v>5</v>
      </c>
      <c r="S31" s="180">
        <v>100</v>
      </c>
      <c r="T31" s="28" t="s">
        <v>127</v>
      </c>
    </row>
    <row r="32" spans="2:20" ht="40.5" x14ac:dyDescent="0.3">
      <c r="B32" s="178">
        <v>24</v>
      </c>
      <c r="C32" s="179" t="s">
        <v>215</v>
      </c>
      <c r="D32" s="179" t="s">
        <v>216</v>
      </c>
      <c r="E32" s="28" t="s">
        <v>120</v>
      </c>
      <c r="F32" s="28">
        <v>79465894</v>
      </c>
      <c r="G32" s="28" t="s">
        <v>136</v>
      </c>
      <c r="H32" s="179" t="s">
        <v>137</v>
      </c>
      <c r="I32" s="179" t="s">
        <v>217</v>
      </c>
      <c r="J32" s="179" t="s">
        <v>218</v>
      </c>
      <c r="K32" s="28" t="s">
        <v>125</v>
      </c>
      <c r="L32" s="28" t="s">
        <v>133</v>
      </c>
      <c r="M32" s="28"/>
      <c r="N32" s="28">
        <v>14</v>
      </c>
      <c r="O32" s="28">
        <v>12</v>
      </c>
      <c r="P32" s="28">
        <v>0</v>
      </c>
      <c r="Q32" s="28">
        <v>0</v>
      </c>
      <c r="R32" s="28">
        <v>2</v>
      </c>
      <c r="S32" s="180">
        <v>100</v>
      </c>
      <c r="T32" s="28" t="s">
        <v>127</v>
      </c>
    </row>
    <row r="33" spans="2:20" ht="27" x14ac:dyDescent="0.3">
      <c r="B33" s="178">
        <v>25</v>
      </c>
      <c r="C33" s="179" t="s">
        <v>219</v>
      </c>
      <c r="D33" s="179" t="s">
        <v>220</v>
      </c>
      <c r="E33" s="28" t="s">
        <v>120</v>
      </c>
      <c r="F33" s="28">
        <v>79425855</v>
      </c>
      <c r="G33" s="28" t="s">
        <v>121</v>
      </c>
      <c r="H33" s="179" t="s">
        <v>137</v>
      </c>
      <c r="I33" s="179" t="s">
        <v>154</v>
      </c>
      <c r="J33" s="179" t="s">
        <v>6</v>
      </c>
      <c r="K33" s="28" t="s">
        <v>125</v>
      </c>
      <c r="L33" s="28" t="s">
        <v>133</v>
      </c>
      <c r="M33" s="28"/>
      <c r="N33" s="28">
        <v>16</v>
      </c>
      <c r="O33" s="28">
        <v>16</v>
      </c>
      <c r="P33" s="28">
        <v>0</v>
      </c>
      <c r="Q33" s="28">
        <v>0</v>
      </c>
      <c r="R33" s="28">
        <v>0</v>
      </c>
      <c r="S33" s="180">
        <v>100</v>
      </c>
      <c r="T33" s="28" t="s">
        <v>127</v>
      </c>
    </row>
    <row r="34" spans="2:20" ht="27" x14ac:dyDescent="0.3">
      <c r="B34" s="178">
        <v>26</v>
      </c>
      <c r="C34" s="179" t="s">
        <v>221</v>
      </c>
      <c r="D34" s="179" t="s">
        <v>222</v>
      </c>
      <c r="E34" s="28" t="s">
        <v>120</v>
      </c>
      <c r="F34" s="28">
        <v>51753376</v>
      </c>
      <c r="G34" s="28" t="s">
        <v>121</v>
      </c>
      <c r="H34" s="179" t="s">
        <v>137</v>
      </c>
      <c r="I34" s="179" t="s">
        <v>154</v>
      </c>
      <c r="J34" s="179" t="s">
        <v>6</v>
      </c>
      <c r="K34" s="28" t="s">
        <v>125</v>
      </c>
      <c r="L34" s="28" t="s">
        <v>172</v>
      </c>
      <c r="M34" s="28"/>
      <c r="N34" s="28">
        <v>11</v>
      </c>
      <c r="O34" s="28">
        <v>10</v>
      </c>
      <c r="P34" s="28">
        <v>0</v>
      </c>
      <c r="Q34" s="28">
        <v>0</v>
      </c>
      <c r="R34" s="28">
        <v>1</v>
      </c>
      <c r="S34" s="180">
        <v>100</v>
      </c>
      <c r="T34" s="28" t="s">
        <v>127</v>
      </c>
    </row>
    <row r="35" spans="2:20" ht="42" customHeight="1" x14ac:dyDescent="0.3">
      <c r="B35" s="178">
        <v>27</v>
      </c>
      <c r="C35" s="179" t="s">
        <v>223</v>
      </c>
      <c r="D35" s="179" t="s">
        <v>224</v>
      </c>
      <c r="E35" s="28" t="s">
        <v>120</v>
      </c>
      <c r="F35" s="28">
        <v>41546092</v>
      </c>
      <c r="G35" s="28" t="s">
        <v>136</v>
      </c>
      <c r="H35" s="179" t="s">
        <v>150</v>
      </c>
      <c r="I35" s="179" t="s">
        <v>225</v>
      </c>
      <c r="J35" s="179" t="s">
        <v>226</v>
      </c>
      <c r="K35" s="28" t="s">
        <v>125</v>
      </c>
      <c r="L35" s="28" t="s">
        <v>133</v>
      </c>
      <c r="M35" s="28"/>
      <c r="N35" s="28">
        <v>12</v>
      </c>
      <c r="O35" s="28">
        <v>11</v>
      </c>
      <c r="P35" s="28">
        <v>0</v>
      </c>
      <c r="Q35" s="28">
        <v>0</v>
      </c>
      <c r="R35" s="28">
        <v>1</v>
      </c>
      <c r="S35" s="180">
        <v>100</v>
      </c>
      <c r="T35" s="28" t="s">
        <v>127</v>
      </c>
    </row>
    <row r="36" spans="2:20" ht="27" x14ac:dyDescent="0.3">
      <c r="B36" s="178">
        <v>28</v>
      </c>
      <c r="C36" s="179" t="s">
        <v>227</v>
      </c>
      <c r="D36" s="179" t="s">
        <v>228</v>
      </c>
      <c r="E36" s="28" t="s">
        <v>120</v>
      </c>
      <c r="F36" s="28">
        <v>51866727</v>
      </c>
      <c r="G36" s="28" t="s">
        <v>121</v>
      </c>
      <c r="H36" s="179" t="s">
        <v>137</v>
      </c>
      <c r="I36" s="179" t="s">
        <v>154</v>
      </c>
      <c r="J36" s="179" t="s">
        <v>6</v>
      </c>
      <c r="K36" s="28" t="s">
        <v>125</v>
      </c>
      <c r="L36" s="28" t="s">
        <v>190</v>
      </c>
      <c r="M36" s="28"/>
      <c r="N36" s="28">
        <v>12</v>
      </c>
      <c r="O36" s="28">
        <v>11</v>
      </c>
      <c r="P36" s="28">
        <v>0</v>
      </c>
      <c r="Q36" s="28">
        <v>0</v>
      </c>
      <c r="R36" s="28">
        <v>1</v>
      </c>
      <c r="S36" s="180">
        <v>100</v>
      </c>
      <c r="T36" s="28" t="s">
        <v>127</v>
      </c>
    </row>
    <row r="37" spans="2:20" ht="27" x14ac:dyDescent="0.3">
      <c r="B37" s="178">
        <v>29</v>
      </c>
      <c r="C37" s="179" t="s">
        <v>229</v>
      </c>
      <c r="D37" s="179" t="s">
        <v>230</v>
      </c>
      <c r="E37" s="28" t="s">
        <v>120</v>
      </c>
      <c r="F37" s="28">
        <v>52067997</v>
      </c>
      <c r="G37" s="28" t="s">
        <v>121</v>
      </c>
      <c r="H37" s="179" t="s">
        <v>137</v>
      </c>
      <c r="I37" s="179" t="s">
        <v>154</v>
      </c>
      <c r="J37" s="179" t="s">
        <v>6</v>
      </c>
      <c r="K37" s="28" t="s">
        <v>143</v>
      </c>
      <c r="L37" s="28" t="s">
        <v>133</v>
      </c>
      <c r="M37" s="28"/>
      <c r="N37" s="28">
        <v>40</v>
      </c>
      <c r="O37" s="28">
        <v>27</v>
      </c>
      <c r="P37" s="28">
        <v>0</v>
      </c>
      <c r="Q37" s="28">
        <v>0</v>
      </c>
      <c r="R37" s="28">
        <v>13</v>
      </c>
      <c r="S37" s="180">
        <v>100</v>
      </c>
      <c r="T37" s="28" t="s">
        <v>144</v>
      </c>
    </row>
    <row r="38" spans="2:20" ht="27" x14ac:dyDescent="0.3">
      <c r="B38" s="178">
        <v>30</v>
      </c>
      <c r="C38" s="179" t="s">
        <v>231</v>
      </c>
      <c r="D38" s="179" t="s">
        <v>232</v>
      </c>
      <c r="E38" s="28" t="s">
        <v>120</v>
      </c>
      <c r="F38" s="28">
        <v>52645196</v>
      </c>
      <c r="G38" s="28" t="s">
        <v>121</v>
      </c>
      <c r="H38" s="179" t="s">
        <v>122</v>
      </c>
      <c r="I38" s="179" t="s">
        <v>163</v>
      </c>
      <c r="J38" s="179" t="s">
        <v>124</v>
      </c>
      <c r="K38" s="28" t="s">
        <v>143</v>
      </c>
      <c r="L38" s="28" t="s">
        <v>190</v>
      </c>
      <c r="M38" s="28"/>
      <c r="N38" s="28">
        <v>28</v>
      </c>
      <c r="O38" s="28">
        <v>18</v>
      </c>
      <c r="P38" s="28">
        <v>2</v>
      </c>
      <c r="Q38" s="28">
        <v>0</v>
      </c>
      <c r="R38" s="28">
        <v>8</v>
      </c>
      <c r="S38" s="180">
        <v>70</v>
      </c>
      <c r="T38" s="28" t="s">
        <v>160</v>
      </c>
    </row>
    <row r="39" spans="2:20" ht="27" x14ac:dyDescent="0.3">
      <c r="B39" s="178">
        <v>31</v>
      </c>
      <c r="C39" s="179" t="s">
        <v>233</v>
      </c>
      <c r="D39" s="179" t="s">
        <v>234</v>
      </c>
      <c r="E39" s="28" t="s">
        <v>120</v>
      </c>
      <c r="F39" s="28">
        <v>52991947</v>
      </c>
      <c r="G39" s="28" t="s">
        <v>166</v>
      </c>
      <c r="H39" s="179" t="s">
        <v>150</v>
      </c>
      <c r="I39" s="179" t="s">
        <v>170</v>
      </c>
      <c r="J39" s="179" t="s">
        <v>235</v>
      </c>
      <c r="K39" s="28" t="s">
        <v>125</v>
      </c>
      <c r="L39" s="28" t="s">
        <v>133</v>
      </c>
      <c r="M39" s="28"/>
      <c r="N39" s="28">
        <v>11</v>
      </c>
      <c r="O39" s="28">
        <v>8</v>
      </c>
      <c r="P39" s="28">
        <v>0</v>
      </c>
      <c r="Q39" s="28">
        <v>0</v>
      </c>
      <c r="R39" s="28">
        <v>3</v>
      </c>
      <c r="S39" s="180">
        <v>73.333333333333329</v>
      </c>
      <c r="T39" s="28" t="s">
        <v>127</v>
      </c>
    </row>
    <row r="40" spans="2:20" ht="42" customHeight="1" x14ac:dyDescent="0.3">
      <c r="B40" s="178">
        <v>32</v>
      </c>
      <c r="C40" s="179" t="s">
        <v>236</v>
      </c>
      <c r="D40" s="179" t="s">
        <v>237</v>
      </c>
      <c r="E40" s="28" t="s">
        <v>120</v>
      </c>
      <c r="F40" s="28">
        <v>52029764</v>
      </c>
      <c r="G40" s="28" t="s">
        <v>121</v>
      </c>
      <c r="H40" s="179" t="s">
        <v>122</v>
      </c>
      <c r="I40" s="179" t="s">
        <v>238</v>
      </c>
      <c r="J40" s="179" t="s">
        <v>124</v>
      </c>
      <c r="K40" s="28" t="s">
        <v>143</v>
      </c>
      <c r="L40" s="28" t="s">
        <v>133</v>
      </c>
      <c r="M40" s="28"/>
      <c r="N40" s="28">
        <v>36</v>
      </c>
      <c r="O40" s="28">
        <v>25</v>
      </c>
      <c r="P40" s="28">
        <v>2</v>
      </c>
      <c r="Q40" s="28">
        <v>0</v>
      </c>
      <c r="R40" s="28">
        <v>9</v>
      </c>
      <c r="S40" s="180">
        <v>90</v>
      </c>
      <c r="T40" s="28" t="s">
        <v>144</v>
      </c>
    </row>
    <row r="41" spans="2:20" ht="27" x14ac:dyDescent="0.3">
      <c r="B41" s="178">
        <v>33</v>
      </c>
      <c r="C41" s="179" t="s">
        <v>239</v>
      </c>
      <c r="D41" s="179" t="s">
        <v>240</v>
      </c>
      <c r="E41" s="28" t="s">
        <v>120</v>
      </c>
      <c r="F41" s="28">
        <v>79364818</v>
      </c>
      <c r="G41" s="28" t="s">
        <v>157</v>
      </c>
      <c r="H41" s="179" t="s">
        <v>137</v>
      </c>
      <c r="I41" s="179" t="s">
        <v>189</v>
      </c>
      <c r="J41" s="179" t="s">
        <v>241</v>
      </c>
      <c r="K41" s="28" t="s">
        <v>143</v>
      </c>
      <c r="L41" s="28" t="s">
        <v>190</v>
      </c>
      <c r="M41" s="28"/>
      <c r="N41" s="28">
        <v>20</v>
      </c>
      <c r="O41" s="28">
        <v>7</v>
      </c>
      <c r="P41" s="28">
        <v>2</v>
      </c>
      <c r="Q41" s="28">
        <v>0</v>
      </c>
      <c r="R41" s="28">
        <v>11</v>
      </c>
      <c r="S41" s="180">
        <v>50</v>
      </c>
      <c r="T41" s="28" t="s">
        <v>160</v>
      </c>
    </row>
    <row r="42" spans="2:20" ht="27" x14ac:dyDescent="0.3">
      <c r="B42" s="178">
        <v>34</v>
      </c>
      <c r="C42" s="179" t="s">
        <v>242</v>
      </c>
      <c r="D42" s="179" t="s">
        <v>243</v>
      </c>
      <c r="E42" s="28" t="s">
        <v>120</v>
      </c>
      <c r="F42" s="28">
        <v>80864581</v>
      </c>
      <c r="G42" s="28" t="s">
        <v>121</v>
      </c>
      <c r="H42" s="179" t="s">
        <v>137</v>
      </c>
      <c r="I42" s="179" t="s">
        <v>244</v>
      </c>
      <c r="J42" s="179" t="s">
        <v>6</v>
      </c>
      <c r="K42" s="28" t="s">
        <v>143</v>
      </c>
      <c r="L42" s="28" t="s">
        <v>126</v>
      </c>
      <c r="M42" s="28"/>
      <c r="N42" s="28">
        <v>36</v>
      </c>
      <c r="O42" s="28">
        <v>12</v>
      </c>
      <c r="P42" s="28">
        <v>1</v>
      </c>
      <c r="Q42" s="28">
        <v>0</v>
      </c>
      <c r="R42" s="28">
        <v>23</v>
      </c>
      <c r="S42" s="180">
        <v>90</v>
      </c>
      <c r="T42" s="28" t="s">
        <v>144</v>
      </c>
    </row>
    <row r="43" spans="2:20" ht="27" x14ac:dyDescent="0.3">
      <c r="B43" s="178">
        <v>35</v>
      </c>
      <c r="C43" s="179" t="s">
        <v>245</v>
      </c>
      <c r="D43" s="179" t="s">
        <v>246</v>
      </c>
      <c r="E43" s="28" t="s">
        <v>120</v>
      </c>
      <c r="F43" s="28">
        <v>80368200</v>
      </c>
      <c r="G43" s="28" t="s">
        <v>157</v>
      </c>
      <c r="H43" s="179" t="s">
        <v>137</v>
      </c>
      <c r="I43" s="179" t="s">
        <v>189</v>
      </c>
      <c r="J43" s="179" t="s">
        <v>6</v>
      </c>
      <c r="K43" s="28" t="s">
        <v>143</v>
      </c>
      <c r="L43" s="28" t="s">
        <v>172</v>
      </c>
      <c r="M43" s="28"/>
      <c r="N43" s="28">
        <v>37</v>
      </c>
      <c r="O43" s="28">
        <v>17</v>
      </c>
      <c r="P43" s="28">
        <v>19</v>
      </c>
      <c r="Q43" s="28">
        <v>0</v>
      </c>
      <c r="R43" s="28">
        <v>1</v>
      </c>
      <c r="S43" s="180">
        <v>92.5</v>
      </c>
      <c r="T43" s="28" t="s">
        <v>160</v>
      </c>
    </row>
    <row r="44" spans="2:20" ht="27" x14ac:dyDescent="0.3">
      <c r="B44" s="178">
        <v>36</v>
      </c>
      <c r="C44" s="179" t="s">
        <v>247</v>
      </c>
      <c r="D44" s="179" t="s">
        <v>248</v>
      </c>
      <c r="E44" s="28" t="s">
        <v>120</v>
      </c>
      <c r="F44" s="28">
        <v>4039787</v>
      </c>
      <c r="G44" s="28" t="s">
        <v>121</v>
      </c>
      <c r="H44" s="179" t="s">
        <v>137</v>
      </c>
      <c r="I44" s="179" t="s">
        <v>154</v>
      </c>
      <c r="J44" s="179" t="s">
        <v>6</v>
      </c>
      <c r="K44" s="28" t="s">
        <v>125</v>
      </c>
      <c r="L44" s="28" t="s">
        <v>126</v>
      </c>
      <c r="M44" s="28"/>
      <c r="N44" s="28">
        <v>8</v>
      </c>
      <c r="O44" s="28">
        <v>0</v>
      </c>
      <c r="P44" s="28">
        <v>1</v>
      </c>
      <c r="Q44" s="28">
        <v>0</v>
      </c>
      <c r="R44" s="28">
        <v>7</v>
      </c>
      <c r="S44" s="180">
        <v>50</v>
      </c>
      <c r="T44" s="28" t="s">
        <v>127</v>
      </c>
    </row>
    <row r="45" spans="2:20" ht="27" x14ac:dyDescent="0.3">
      <c r="B45" s="178">
        <v>37</v>
      </c>
      <c r="C45" s="179" t="s">
        <v>249</v>
      </c>
      <c r="D45" s="179" t="s">
        <v>250</v>
      </c>
      <c r="E45" s="28" t="s">
        <v>120</v>
      </c>
      <c r="F45" s="28">
        <v>51976909</v>
      </c>
      <c r="G45" s="28" t="s">
        <v>121</v>
      </c>
      <c r="H45" s="179" t="s">
        <v>137</v>
      </c>
      <c r="I45" s="179" t="s">
        <v>251</v>
      </c>
      <c r="J45" s="179" t="s">
        <v>6</v>
      </c>
      <c r="K45" s="28" t="s">
        <v>143</v>
      </c>
      <c r="L45" s="28" t="s">
        <v>133</v>
      </c>
      <c r="M45" s="28"/>
      <c r="N45" s="28">
        <v>28</v>
      </c>
      <c r="O45" s="28">
        <v>18</v>
      </c>
      <c r="P45" s="28">
        <v>10</v>
      </c>
      <c r="Q45" s="28">
        <v>0</v>
      </c>
      <c r="R45" s="28">
        <v>0</v>
      </c>
      <c r="S45" s="180">
        <v>70</v>
      </c>
      <c r="T45" s="28" t="s">
        <v>160</v>
      </c>
    </row>
    <row r="46" spans="2:20" ht="27" x14ac:dyDescent="0.3">
      <c r="B46" s="178">
        <v>38</v>
      </c>
      <c r="C46" s="179" t="s">
        <v>252</v>
      </c>
      <c r="D46" s="179" t="s">
        <v>253</v>
      </c>
      <c r="E46" s="28" t="s">
        <v>120</v>
      </c>
      <c r="F46" s="28">
        <v>52181470</v>
      </c>
      <c r="G46" s="28" t="s">
        <v>121</v>
      </c>
      <c r="H46" s="179" t="s">
        <v>137</v>
      </c>
      <c r="I46" s="179" t="s">
        <v>142</v>
      </c>
      <c r="J46" s="179" t="s">
        <v>6</v>
      </c>
      <c r="K46" s="28" t="s">
        <v>143</v>
      </c>
      <c r="L46" s="28" t="s">
        <v>172</v>
      </c>
      <c r="M46" s="28"/>
      <c r="N46" s="28">
        <v>40</v>
      </c>
      <c r="O46" s="28">
        <v>0</v>
      </c>
      <c r="P46" s="28">
        <v>0</v>
      </c>
      <c r="Q46" s="28">
        <v>0</v>
      </c>
      <c r="R46" s="28">
        <v>40</v>
      </c>
      <c r="S46" s="180">
        <v>100</v>
      </c>
      <c r="T46" s="28" t="s">
        <v>160</v>
      </c>
    </row>
    <row r="47" spans="2:20" ht="27" x14ac:dyDescent="0.3">
      <c r="B47" s="178">
        <v>39</v>
      </c>
      <c r="C47" s="179" t="s">
        <v>254</v>
      </c>
      <c r="D47" s="179" t="s">
        <v>255</v>
      </c>
      <c r="E47" s="28" t="s">
        <v>120</v>
      </c>
      <c r="F47" s="28">
        <v>51718022</v>
      </c>
      <c r="G47" s="28" t="s">
        <v>121</v>
      </c>
      <c r="H47" s="179" t="s">
        <v>137</v>
      </c>
      <c r="I47" s="179" t="s">
        <v>154</v>
      </c>
      <c r="J47" s="179" t="s">
        <v>6</v>
      </c>
      <c r="K47" s="28" t="s">
        <v>125</v>
      </c>
      <c r="L47" s="28" t="s">
        <v>190</v>
      </c>
      <c r="M47" s="28"/>
      <c r="N47" s="28">
        <v>16</v>
      </c>
      <c r="O47" s="28">
        <v>14</v>
      </c>
      <c r="P47" s="28">
        <v>0</v>
      </c>
      <c r="Q47" s="28">
        <v>0</v>
      </c>
      <c r="R47" s="28">
        <v>2</v>
      </c>
      <c r="S47" s="180">
        <v>100</v>
      </c>
      <c r="T47" s="28" t="s">
        <v>127</v>
      </c>
    </row>
    <row r="48" spans="2:20" ht="27" x14ac:dyDescent="0.3">
      <c r="B48" s="178">
        <v>40</v>
      </c>
      <c r="C48" s="179" t="s">
        <v>256</v>
      </c>
      <c r="D48" s="179" t="s">
        <v>257</v>
      </c>
      <c r="E48" s="28" t="s">
        <v>120</v>
      </c>
      <c r="F48" s="28">
        <v>36110775</v>
      </c>
      <c r="G48" s="28" t="s">
        <v>121</v>
      </c>
      <c r="H48" s="179" t="s">
        <v>122</v>
      </c>
      <c r="I48" s="179" t="s">
        <v>258</v>
      </c>
      <c r="J48" s="179" t="s">
        <v>259</v>
      </c>
      <c r="K48" s="28" t="s">
        <v>125</v>
      </c>
      <c r="L48" s="28" t="s">
        <v>126</v>
      </c>
      <c r="M48" s="28"/>
      <c r="N48" s="28">
        <v>11</v>
      </c>
      <c r="O48" s="28">
        <v>10</v>
      </c>
      <c r="P48" s="28">
        <v>0</v>
      </c>
      <c r="Q48" s="28">
        <v>0</v>
      </c>
      <c r="R48" s="28">
        <v>1</v>
      </c>
      <c r="S48" s="180">
        <v>84.615384615384613</v>
      </c>
      <c r="T48" s="28" t="s">
        <v>127</v>
      </c>
    </row>
    <row r="49" spans="2:20" ht="27" x14ac:dyDescent="0.3">
      <c r="B49" s="178">
        <v>41</v>
      </c>
      <c r="C49" s="179" t="s">
        <v>260</v>
      </c>
      <c r="D49" s="179" t="s">
        <v>261</v>
      </c>
      <c r="E49" s="28" t="s">
        <v>120</v>
      </c>
      <c r="F49" s="28">
        <v>52876068</v>
      </c>
      <c r="G49" s="28" t="s">
        <v>121</v>
      </c>
      <c r="H49" s="179" t="s">
        <v>122</v>
      </c>
      <c r="I49" s="179" t="s">
        <v>262</v>
      </c>
      <c r="J49" s="179" t="s">
        <v>263</v>
      </c>
      <c r="K49" s="28" t="s">
        <v>125</v>
      </c>
      <c r="L49" s="28" t="s">
        <v>133</v>
      </c>
      <c r="M49" s="28"/>
      <c r="N49" s="28">
        <v>6</v>
      </c>
      <c r="O49" s="28">
        <v>4</v>
      </c>
      <c r="P49" s="28">
        <v>0</v>
      </c>
      <c r="Q49" s="28">
        <v>0</v>
      </c>
      <c r="R49" s="28">
        <v>2</v>
      </c>
      <c r="S49" s="180">
        <v>54.54545454545454</v>
      </c>
      <c r="T49" s="28" t="s">
        <v>127</v>
      </c>
    </row>
    <row r="50" spans="2:20" ht="27" x14ac:dyDescent="0.3">
      <c r="B50" s="178">
        <v>42</v>
      </c>
      <c r="C50" s="179" t="s">
        <v>264</v>
      </c>
      <c r="D50" s="179" t="s">
        <v>265</v>
      </c>
      <c r="E50" s="28" t="s">
        <v>120</v>
      </c>
      <c r="F50" s="28">
        <v>79059555</v>
      </c>
      <c r="G50" s="28" t="s">
        <v>121</v>
      </c>
      <c r="H50" s="179" t="s">
        <v>122</v>
      </c>
      <c r="I50" s="179" t="s">
        <v>266</v>
      </c>
      <c r="J50" s="179" t="s">
        <v>124</v>
      </c>
      <c r="K50" s="28" t="s">
        <v>125</v>
      </c>
      <c r="L50" s="28" t="s">
        <v>133</v>
      </c>
      <c r="M50" s="28"/>
      <c r="N50" s="28">
        <v>9</v>
      </c>
      <c r="O50" s="28">
        <v>8</v>
      </c>
      <c r="P50" s="28">
        <v>0</v>
      </c>
      <c r="Q50" s="28">
        <v>0</v>
      </c>
      <c r="R50" s="28">
        <v>1</v>
      </c>
      <c r="S50" s="180">
        <v>100</v>
      </c>
      <c r="T50" s="28" t="s">
        <v>127</v>
      </c>
    </row>
    <row r="51" spans="2:20" ht="42" customHeight="1" x14ac:dyDescent="0.3">
      <c r="B51" s="178">
        <v>43</v>
      </c>
      <c r="C51" s="179" t="s">
        <v>267</v>
      </c>
      <c r="D51" s="179" t="s">
        <v>268</v>
      </c>
      <c r="E51" s="28" t="s">
        <v>120</v>
      </c>
      <c r="F51" s="28" t="s">
        <v>269</v>
      </c>
      <c r="G51" s="28" t="s">
        <v>157</v>
      </c>
      <c r="H51" s="179" t="s">
        <v>137</v>
      </c>
      <c r="I51" s="179" t="s">
        <v>270</v>
      </c>
      <c r="J51" s="179" t="s">
        <v>271</v>
      </c>
      <c r="K51" s="28" t="s">
        <v>143</v>
      </c>
      <c r="L51" s="28" t="s">
        <v>133</v>
      </c>
      <c r="M51" s="28"/>
      <c r="N51" s="28">
        <v>19</v>
      </c>
      <c r="O51" s="28">
        <v>7</v>
      </c>
      <c r="P51" s="28">
        <v>7</v>
      </c>
      <c r="Q51" s="28">
        <v>0</v>
      </c>
      <c r="R51" s="28">
        <v>5</v>
      </c>
      <c r="S51" s="180">
        <v>47.5</v>
      </c>
      <c r="T51" s="28" t="s">
        <v>160</v>
      </c>
    </row>
    <row r="52" spans="2:20" ht="42" customHeight="1" x14ac:dyDescent="0.3">
      <c r="B52" s="178">
        <v>44</v>
      </c>
      <c r="C52" s="179" t="s">
        <v>272</v>
      </c>
      <c r="D52" s="179" t="s">
        <v>273</v>
      </c>
      <c r="E52" s="28" t="s">
        <v>120</v>
      </c>
      <c r="F52" s="28">
        <v>1015426662</v>
      </c>
      <c r="G52" s="28" t="s">
        <v>121</v>
      </c>
      <c r="H52" s="179" t="s">
        <v>137</v>
      </c>
      <c r="I52" s="179" t="s">
        <v>274</v>
      </c>
      <c r="J52" s="179" t="s">
        <v>6</v>
      </c>
      <c r="K52" s="28" t="s">
        <v>125</v>
      </c>
      <c r="L52" s="28" t="s">
        <v>133</v>
      </c>
      <c r="M52" s="28"/>
      <c r="N52" s="28">
        <v>12</v>
      </c>
      <c r="O52" s="28">
        <v>12</v>
      </c>
      <c r="P52" s="28">
        <v>0</v>
      </c>
      <c r="Q52" s="28">
        <v>0</v>
      </c>
      <c r="R52" s="28">
        <v>0</v>
      </c>
      <c r="S52" s="180">
        <v>100</v>
      </c>
      <c r="T52" s="28" t="s">
        <v>127</v>
      </c>
    </row>
    <row r="53" spans="2:20" ht="27.75" thickBot="1" x14ac:dyDescent="0.35">
      <c r="B53" s="181">
        <v>45</v>
      </c>
      <c r="C53" s="182" t="s">
        <v>275</v>
      </c>
      <c r="D53" s="182" t="s">
        <v>276</v>
      </c>
      <c r="E53" s="29" t="s">
        <v>120</v>
      </c>
      <c r="F53" s="29">
        <v>51844412</v>
      </c>
      <c r="G53" s="29" t="s">
        <v>157</v>
      </c>
      <c r="H53" s="182" t="s">
        <v>122</v>
      </c>
      <c r="I53" s="182" t="s">
        <v>185</v>
      </c>
      <c r="J53" s="182" t="s">
        <v>6</v>
      </c>
      <c r="K53" s="29" t="s">
        <v>143</v>
      </c>
      <c r="L53" s="29" t="s">
        <v>133</v>
      </c>
      <c r="M53" s="29"/>
      <c r="N53" s="29">
        <v>22</v>
      </c>
      <c r="O53" s="29">
        <v>18</v>
      </c>
      <c r="P53" s="29">
        <v>3</v>
      </c>
      <c r="Q53" s="29">
        <v>0</v>
      </c>
      <c r="R53" s="29">
        <v>1</v>
      </c>
      <c r="S53" s="183">
        <v>55.000000000000007</v>
      </c>
      <c r="T53" s="29" t="s">
        <v>160</v>
      </c>
    </row>
  </sheetData>
  <dataConsolidate/>
  <mergeCells count="22">
    <mergeCell ref="B2:T2"/>
    <mergeCell ref="B3:T3"/>
    <mergeCell ref="B5:T5"/>
    <mergeCell ref="B6:T6"/>
    <mergeCell ref="R7:R8"/>
    <mergeCell ref="E7:F7"/>
    <mergeCell ref="C7:C8"/>
    <mergeCell ref="D7:D8"/>
    <mergeCell ref="B7:B8"/>
    <mergeCell ref="G7:G8"/>
    <mergeCell ref="O7:O8"/>
    <mergeCell ref="H7:H8"/>
    <mergeCell ref="J7:J8"/>
    <mergeCell ref="K7:K8"/>
    <mergeCell ref="L7:L8"/>
    <mergeCell ref="Q7:Q8"/>
    <mergeCell ref="S7:S8"/>
    <mergeCell ref="T7:T8"/>
    <mergeCell ref="I7:I8"/>
    <mergeCell ref="M7:M8"/>
    <mergeCell ref="N7:N8"/>
    <mergeCell ref="P7:P8"/>
  </mergeCells>
  <printOptions horizontalCentered="1"/>
  <pageMargins left="0.56999999999999995" right="0.39370078740157483" top="0.98425196850393704" bottom="0.70866141732283472" header="0" footer="0"/>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29"/>
  <sheetViews>
    <sheetView showGridLines="0" topLeftCell="A29" zoomScale="80" zoomScaleNormal="80" workbookViewId="0">
      <selection activeCell="F1" sqref="F1"/>
    </sheetView>
  </sheetViews>
  <sheetFormatPr baseColWidth="10" defaultColWidth="9" defaultRowHeight="16.5" x14ac:dyDescent="0.3"/>
  <cols>
    <col min="1" max="1" width="5.625" customWidth="1"/>
    <col min="2" max="2" width="6" style="222" customWidth="1"/>
    <col min="3" max="5" width="14" customWidth="1"/>
    <col min="6" max="6" width="19.625" customWidth="1"/>
    <col min="7" max="7" width="14" customWidth="1"/>
    <col min="8" max="8" width="50.625" customWidth="1"/>
    <col min="9" max="9" width="23" bestFit="1" customWidth="1"/>
    <col min="10" max="10" width="12" customWidth="1"/>
    <col min="11" max="11" width="9.625" customWidth="1"/>
    <col min="12" max="14" width="11" customWidth="1"/>
    <col min="15" max="15" width="9.625" customWidth="1"/>
    <col min="16" max="256" width="11" customWidth="1"/>
  </cols>
  <sheetData>
    <row r="2" spans="2:11" ht="16.5" customHeight="1" x14ac:dyDescent="0.3">
      <c r="B2" s="445" t="s">
        <v>277</v>
      </c>
      <c r="C2" s="445"/>
      <c r="D2" s="445"/>
      <c r="E2" s="445"/>
      <c r="F2" s="445"/>
      <c r="G2" s="445"/>
      <c r="H2" s="445"/>
      <c r="I2" s="445"/>
      <c r="J2" s="445"/>
      <c r="K2" s="445"/>
    </row>
    <row r="3" spans="2:11" ht="16.5" customHeight="1" x14ac:dyDescent="0.3">
      <c r="B3" s="445" t="s">
        <v>1</v>
      </c>
      <c r="C3" s="445"/>
      <c r="D3" s="445"/>
      <c r="E3" s="445"/>
      <c r="F3" s="445"/>
      <c r="G3" s="445"/>
      <c r="H3" s="445"/>
      <c r="I3" s="445"/>
      <c r="J3" s="445"/>
      <c r="K3" s="445"/>
    </row>
    <row r="4" spans="2:11" ht="6.75" customHeight="1" x14ac:dyDescent="0.3">
      <c r="B4" s="221"/>
      <c r="C4" s="128"/>
      <c r="D4" s="128"/>
      <c r="E4" s="128"/>
      <c r="F4" s="128"/>
      <c r="G4" s="128"/>
      <c r="H4" s="128"/>
      <c r="I4" s="128"/>
      <c r="J4" s="128"/>
      <c r="K4" s="128"/>
    </row>
    <row r="5" spans="2:11" s="2" customFormat="1" ht="18" customHeight="1" x14ac:dyDescent="0.3">
      <c r="B5" s="445" t="s">
        <v>278</v>
      </c>
      <c r="C5" s="445"/>
      <c r="D5" s="445"/>
      <c r="E5" s="445"/>
      <c r="F5" s="445"/>
      <c r="G5" s="445"/>
      <c r="H5" s="445"/>
      <c r="I5" s="445"/>
      <c r="J5" s="445"/>
      <c r="K5" s="445"/>
    </row>
    <row r="6" spans="2:11" s="2" customFormat="1" ht="15" customHeight="1" x14ac:dyDescent="0.3"/>
    <row r="7" spans="2:11" s="2" customFormat="1" ht="30.75" customHeight="1" x14ac:dyDescent="0.3">
      <c r="B7" s="510" t="s">
        <v>279</v>
      </c>
      <c r="C7" s="512" t="s">
        <v>99</v>
      </c>
      <c r="D7" s="512" t="s">
        <v>100</v>
      </c>
      <c r="E7" s="512" t="s">
        <v>280</v>
      </c>
      <c r="F7" s="512" t="s">
        <v>281</v>
      </c>
      <c r="G7" s="512" t="s">
        <v>282</v>
      </c>
      <c r="H7" s="512" t="s">
        <v>283</v>
      </c>
      <c r="I7" s="512" t="s">
        <v>284</v>
      </c>
      <c r="J7" s="512" t="s">
        <v>285</v>
      </c>
      <c r="K7" s="514"/>
    </row>
    <row r="8" spans="2:11" s="2" customFormat="1" ht="14.25" customHeight="1" x14ac:dyDescent="0.3">
      <c r="B8" s="511"/>
      <c r="C8" s="513"/>
      <c r="D8" s="513"/>
      <c r="E8" s="513"/>
      <c r="F8" s="513"/>
      <c r="G8" s="513"/>
      <c r="H8" s="513"/>
      <c r="I8" s="513"/>
      <c r="J8" s="117" t="s">
        <v>286</v>
      </c>
      <c r="K8" s="118" t="s">
        <v>287</v>
      </c>
    </row>
    <row r="9" spans="2:11" s="2" customFormat="1" ht="52.5" customHeight="1" x14ac:dyDescent="0.3">
      <c r="B9" s="320" t="s">
        <v>49</v>
      </c>
      <c r="C9" s="321" t="s">
        <v>288</v>
      </c>
      <c r="D9" s="321" t="s">
        <v>289</v>
      </c>
      <c r="E9" s="322"/>
      <c r="F9" s="321" t="s">
        <v>290</v>
      </c>
      <c r="G9" s="321" t="s">
        <v>291</v>
      </c>
      <c r="H9" s="323" t="s">
        <v>292</v>
      </c>
      <c r="I9" s="321" t="s">
        <v>293</v>
      </c>
      <c r="J9" s="322" t="s">
        <v>294</v>
      </c>
      <c r="K9" s="324" t="s">
        <v>295</v>
      </c>
    </row>
    <row r="10" spans="2:11" s="2" customFormat="1" ht="52.5" customHeight="1" x14ac:dyDescent="0.3">
      <c r="B10" s="325" t="s">
        <v>51</v>
      </c>
      <c r="C10" s="266" t="s">
        <v>296</v>
      </c>
      <c r="D10" s="266" t="s">
        <v>297</v>
      </c>
      <c r="E10" s="260"/>
      <c r="F10" s="266" t="s">
        <v>298</v>
      </c>
      <c r="G10" s="266" t="s">
        <v>299</v>
      </c>
      <c r="H10" s="267" t="s">
        <v>300</v>
      </c>
      <c r="I10" s="266" t="s">
        <v>301</v>
      </c>
      <c r="J10" s="260" t="s">
        <v>294</v>
      </c>
      <c r="K10" s="326" t="s">
        <v>302</v>
      </c>
    </row>
    <row r="11" spans="2:11" s="2" customFormat="1" ht="75" customHeight="1" x14ac:dyDescent="0.3">
      <c r="B11" s="325" t="s">
        <v>295</v>
      </c>
      <c r="C11" s="266" t="s">
        <v>303</v>
      </c>
      <c r="D11" s="266" t="s">
        <v>304</v>
      </c>
      <c r="E11" s="260"/>
      <c r="F11" s="266" t="s">
        <v>305</v>
      </c>
      <c r="G11" s="266" t="s">
        <v>291</v>
      </c>
      <c r="H11" s="267" t="s">
        <v>306</v>
      </c>
      <c r="I11" s="266" t="s">
        <v>301</v>
      </c>
      <c r="J11" s="260" t="s">
        <v>294</v>
      </c>
      <c r="K11" s="326" t="s">
        <v>302</v>
      </c>
    </row>
    <row r="12" spans="2:11" s="2" customFormat="1" ht="75" customHeight="1" x14ac:dyDescent="0.3">
      <c r="B12" s="325" t="s">
        <v>307</v>
      </c>
      <c r="C12" s="261" t="s">
        <v>308</v>
      </c>
      <c r="D12" s="261" t="s">
        <v>309</v>
      </c>
      <c r="E12" s="260"/>
      <c r="F12" s="159" t="s">
        <v>310</v>
      </c>
      <c r="G12" s="159" t="s">
        <v>311</v>
      </c>
      <c r="H12" s="257" t="s">
        <v>312</v>
      </c>
      <c r="I12" s="261" t="s">
        <v>313</v>
      </c>
      <c r="J12" s="260" t="s">
        <v>314</v>
      </c>
      <c r="K12" s="326">
        <v>6</v>
      </c>
    </row>
    <row r="13" spans="2:11" s="2" customFormat="1" ht="192" customHeight="1" x14ac:dyDescent="0.3">
      <c r="B13" s="325" t="s">
        <v>315</v>
      </c>
      <c r="C13" s="262" t="s">
        <v>316</v>
      </c>
      <c r="D13" s="262" t="s">
        <v>317</v>
      </c>
      <c r="E13" s="263"/>
      <c r="F13" s="159" t="s">
        <v>318</v>
      </c>
      <c r="G13" s="159" t="s">
        <v>319</v>
      </c>
      <c r="H13" s="259" t="s">
        <v>320</v>
      </c>
      <c r="I13" s="262" t="s">
        <v>321</v>
      </c>
      <c r="J13" s="263" t="s">
        <v>322</v>
      </c>
      <c r="K13" s="327" t="s">
        <v>315</v>
      </c>
    </row>
    <row r="14" spans="2:11" s="2" customFormat="1" ht="116.25" customHeight="1" x14ac:dyDescent="0.3">
      <c r="B14" s="325" t="s">
        <v>323</v>
      </c>
      <c r="C14" s="159" t="s">
        <v>324</v>
      </c>
      <c r="D14" s="262" t="s">
        <v>325</v>
      </c>
      <c r="E14" s="263"/>
      <c r="F14" s="159" t="s">
        <v>326</v>
      </c>
      <c r="G14" s="159" t="s">
        <v>311</v>
      </c>
      <c r="H14" s="258" t="s">
        <v>327</v>
      </c>
      <c r="I14" s="159" t="s">
        <v>328</v>
      </c>
      <c r="J14" s="263" t="s">
        <v>322</v>
      </c>
      <c r="K14" s="327" t="s">
        <v>323</v>
      </c>
    </row>
    <row r="15" spans="2:11" s="2" customFormat="1" ht="75" customHeight="1" x14ac:dyDescent="0.3">
      <c r="B15" s="325" t="s">
        <v>329</v>
      </c>
      <c r="C15" s="262" t="s">
        <v>330</v>
      </c>
      <c r="D15" s="262" t="s">
        <v>331</v>
      </c>
      <c r="E15" s="263"/>
      <c r="F15" s="264" t="s">
        <v>332</v>
      </c>
      <c r="G15" s="264" t="s">
        <v>333</v>
      </c>
      <c r="H15" s="259" t="s">
        <v>334</v>
      </c>
      <c r="I15" s="262" t="s">
        <v>335</v>
      </c>
      <c r="J15" s="263" t="s">
        <v>322</v>
      </c>
      <c r="K15" s="327" t="s">
        <v>323</v>
      </c>
    </row>
    <row r="16" spans="2:11" s="2" customFormat="1" ht="191.25" customHeight="1" x14ac:dyDescent="0.3">
      <c r="B16" s="325" t="s">
        <v>336</v>
      </c>
      <c r="C16" s="159" t="s">
        <v>337</v>
      </c>
      <c r="D16" s="159" t="s">
        <v>338</v>
      </c>
      <c r="E16" s="263"/>
      <c r="F16" s="159" t="s">
        <v>339</v>
      </c>
      <c r="G16" s="159" t="s">
        <v>340</v>
      </c>
      <c r="H16" s="258" t="s">
        <v>341</v>
      </c>
      <c r="I16" s="159" t="s">
        <v>342</v>
      </c>
      <c r="J16" s="263" t="s">
        <v>322</v>
      </c>
      <c r="K16" s="327" t="s">
        <v>343</v>
      </c>
    </row>
    <row r="17" spans="1:11" s="2" customFormat="1" ht="105" customHeight="1" x14ac:dyDescent="0.3">
      <c r="B17" s="325" t="s">
        <v>302</v>
      </c>
      <c r="C17" s="159" t="s">
        <v>344</v>
      </c>
      <c r="D17" s="159" t="s">
        <v>345</v>
      </c>
      <c r="E17" s="263"/>
      <c r="F17" s="159" t="s">
        <v>346</v>
      </c>
      <c r="G17" s="159" t="s">
        <v>347</v>
      </c>
      <c r="H17" s="258" t="s">
        <v>348</v>
      </c>
      <c r="I17" s="159" t="s">
        <v>349</v>
      </c>
      <c r="J17" s="263" t="s">
        <v>322</v>
      </c>
      <c r="K17" s="327" t="s">
        <v>295</v>
      </c>
    </row>
    <row r="18" spans="1:11" s="2" customFormat="1" ht="52.5" customHeight="1" x14ac:dyDescent="0.3">
      <c r="B18" s="325" t="s">
        <v>350</v>
      </c>
      <c r="C18" s="159" t="s">
        <v>351</v>
      </c>
      <c r="D18" s="159" t="s">
        <v>352</v>
      </c>
      <c r="E18" s="263"/>
      <c r="F18" s="159" t="s">
        <v>353</v>
      </c>
      <c r="G18" s="159" t="s">
        <v>354</v>
      </c>
      <c r="H18" s="258" t="s">
        <v>355</v>
      </c>
      <c r="I18" s="159" t="s">
        <v>356</v>
      </c>
      <c r="J18" s="263" t="s">
        <v>322</v>
      </c>
      <c r="K18" s="327" t="s">
        <v>343</v>
      </c>
    </row>
    <row r="19" spans="1:11" s="2" customFormat="1" ht="52.5" customHeight="1" x14ac:dyDescent="0.3">
      <c r="B19" s="325" t="s">
        <v>357</v>
      </c>
      <c r="C19" s="159" t="s">
        <v>358</v>
      </c>
      <c r="D19" s="159" t="s">
        <v>359</v>
      </c>
      <c r="E19" s="263"/>
      <c r="F19" s="159" t="s">
        <v>353</v>
      </c>
      <c r="G19" s="159" t="s">
        <v>354</v>
      </c>
      <c r="H19" s="258" t="s">
        <v>360</v>
      </c>
      <c r="I19" s="159" t="s">
        <v>356</v>
      </c>
      <c r="J19" s="263" t="s">
        <v>322</v>
      </c>
      <c r="K19" s="327" t="s">
        <v>343</v>
      </c>
    </row>
    <row r="20" spans="1:11" s="2" customFormat="1" ht="63.75" customHeight="1" x14ac:dyDescent="0.3">
      <c r="B20" s="325" t="s">
        <v>343</v>
      </c>
      <c r="C20" s="159" t="s">
        <v>351</v>
      </c>
      <c r="D20" s="159" t="s">
        <v>352</v>
      </c>
      <c r="E20" s="263"/>
      <c r="F20" s="159" t="s">
        <v>353</v>
      </c>
      <c r="G20" s="264" t="s">
        <v>354</v>
      </c>
      <c r="H20" s="268" t="s">
        <v>361</v>
      </c>
      <c r="I20" s="159" t="s">
        <v>362</v>
      </c>
      <c r="J20" s="263" t="s">
        <v>322</v>
      </c>
      <c r="K20" s="327" t="s">
        <v>343</v>
      </c>
    </row>
    <row r="21" spans="1:11" s="2" customFormat="1" ht="64.5" customHeight="1" x14ac:dyDescent="0.3">
      <c r="B21" s="325" t="s">
        <v>363</v>
      </c>
      <c r="C21" s="159" t="s">
        <v>358</v>
      </c>
      <c r="D21" s="159" t="s">
        <v>359</v>
      </c>
      <c r="E21" s="263"/>
      <c r="F21" s="159" t="s">
        <v>353</v>
      </c>
      <c r="G21" s="264" t="s">
        <v>354</v>
      </c>
      <c r="H21" s="268" t="s">
        <v>361</v>
      </c>
      <c r="I21" s="159" t="s">
        <v>362</v>
      </c>
      <c r="J21" s="263" t="s">
        <v>322</v>
      </c>
      <c r="K21" s="327" t="s">
        <v>343</v>
      </c>
    </row>
    <row r="22" spans="1:11" ht="67.5" customHeight="1" x14ac:dyDescent="0.3">
      <c r="A22" s="2"/>
      <c r="B22" s="325" t="s">
        <v>364</v>
      </c>
      <c r="C22" s="159" t="s">
        <v>365</v>
      </c>
      <c r="D22" s="159" t="s">
        <v>366</v>
      </c>
      <c r="E22" s="263"/>
      <c r="F22" s="159" t="s">
        <v>353</v>
      </c>
      <c r="G22" s="264" t="s">
        <v>354</v>
      </c>
      <c r="H22" s="268" t="s">
        <v>361</v>
      </c>
      <c r="I22" s="159" t="s">
        <v>362</v>
      </c>
      <c r="J22" s="263" t="s">
        <v>322</v>
      </c>
      <c r="K22" s="327" t="s">
        <v>343</v>
      </c>
    </row>
    <row r="23" spans="1:11" ht="75" customHeight="1" x14ac:dyDescent="0.3">
      <c r="A23" s="2"/>
      <c r="B23" s="325" t="s">
        <v>367</v>
      </c>
      <c r="C23" s="159" t="s">
        <v>368</v>
      </c>
      <c r="D23" s="159" t="s">
        <v>369</v>
      </c>
      <c r="E23" s="263"/>
      <c r="F23" s="159" t="s">
        <v>370</v>
      </c>
      <c r="G23" s="264" t="s">
        <v>340</v>
      </c>
      <c r="H23" s="268" t="s">
        <v>371</v>
      </c>
      <c r="I23" s="159" t="s">
        <v>372</v>
      </c>
      <c r="J23" s="263" t="s">
        <v>322</v>
      </c>
      <c r="K23" s="327" t="s">
        <v>49</v>
      </c>
    </row>
    <row r="24" spans="1:11" ht="75" customHeight="1" x14ac:dyDescent="0.3">
      <c r="A24" s="2"/>
      <c r="B24" s="325" t="s">
        <v>373</v>
      </c>
      <c r="C24" s="159" t="s">
        <v>374</v>
      </c>
      <c r="D24" s="159" t="s">
        <v>375</v>
      </c>
      <c r="E24" s="263"/>
      <c r="F24" s="159" t="s">
        <v>376</v>
      </c>
      <c r="G24" s="264" t="s">
        <v>291</v>
      </c>
      <c r="H24" s="268" t="s">
        <v>377</v>
      </c>
      <c r="I24" s="159" t="s">
        <v>378</v>
      </c>
      <c r="J24" s="263" t="s">
        <v>322</v>
      </c>
      <c r="K24" s="327" t="s">
        <v>49</v>
      </c>
    </row>
    <row r="25" spans="1:11" ht="90" customHeight="1" x14ac:dyDescent="0.3">
      <c r="A25" s="76"/>
      <c r="B25" s="325" t="s">
        <v>379</v>
      </c>
      <c r="C25" s="159" t="s">
        <v>380</v>
      </c>
      <c r="D25" s="159" t="s">
        <v>381</v>
      </c>
      <c r="E25" s="263"/>
      <c r="F25" s="159" t="s">
        <v>382</v>
      </c>
      <c r="G25" s="264" t="s">
        <v>383</v>
      </c>
      <c r="H25" s="268" t="s">
        <v>384</v>
      </c>
      <c r="I25" s="159" t="s">
        <v>385</v>
      </c>
      <c r="J25" s="263" t="s">
        <v>322</v>
      </c>
      <c r="K25" s="327" t="s">
        <v>49</v>
      </c>
    </row>
    <row r="26" spans="1:11" ht="40.5" x14ac:dyDescent="0.3">
      <c r="A26" s="76"/>
      <c r="B26" s="325" t="s">
        <v>386</v>
      </c>
      <c r="C26" s="159" t="s">
        <v>387</v>
      </c>
      <c r="D26" s="159" t="s">
        <v>388</v>
      </c>
      <c r="E26" s="265"/>
      <c r="F26" s="159" t="s">
        <v>389</v>
      </c>
      <c r="G26" s="264" t="s">
        <v>291</v>
      </c>
      <c r="H26" s="268" t="s">
        <v>390</v>
      </c>
      <c r="I26" s="159" t="s">
        <v>391</v>
      </c>
      <c r="J26" s="263" t="s">
        <v>322</v>
      </c>
      <c r="K26" s="328">
        <v>5</v>
      </c>
    </row>
    <row r="27" spans="1:11" ht="180" customHeight="1" x14ac:dyDescent="0.3">
      <c r="A27" s="76"/>
      <c r="B27" s="325" t="s">
        <v>392</v>
      </c>
      <c r="C27" s="159" t="s">
        <v>393</v>
      </c>
      <c r="D27" s="159" t="s">
        <v>394</v>
      </c>
      <c r="E27" s="265"/>
      <c r="F27" s="159" t="s">
        <v>395</v>
      </c>
      <c r="G27" s="266" t="s">
        <v>311</v>
      </c>
      <c r="H27" s="267" t="s">
        <v>396</v>
      </c>
      <c r="I27" s="159" t="s">
        <v>397</v>
      </c>
      <c r="J27" s="263" t="s">
        <v>322</v>
      </c>
      <c r="K27" s="328">
        <v>5</v>
      </c>
    </row>
    <row r="28" spans="1:11" ht="180" customHeight="1" x14ac:dyDescent="0.3">
      <c r="A28" s="76"/>
      <c r="B28" s="325" t="s">
        <v>398</v>
      </c>
      <c r="C28" s="159" t="s">
        <v>399</v>
      </c>
      <c r="D28" s="159" t="s">
        <v>400</v>
      </c>
      <c r="E28" s="265"/>
      <c r="F28" s="159" t="s">
        <v>395</v>
      </c>
      <c r="G28" s="266" t="s">
        <v>311</v>
      </c>
      <c r="H28" s="267" t="s">
        <v>396</v>
      </c>
      <c r="I28" s="159" t="s">
        <v>397</v>
      </c>
      <c r="J28" s="263" t="s">
        <v>322</v>
      </c>
      <c r="K28" s="328">
        <v>5</v>
      </c>
    </row>
    <row r="29" spans="1:11" ht="180" customHeight="1" x14ac:dyDescent="0.3">
      <c r="A29" s="76"/>
      <c r="B29" s="329" t="s">
        <v>401</v>
      </c>
      <c r="C29" s="330" t="s">
        <v>402</v>
      </c>
      <c r="D29" s="330" t="s">
        <v>403</v>
      </c>
      <c r="E29" s="331"/>
      <c r="F29" s="330" t="s">
        <v>395</v>
      </c>
      <c r="G29" s="332" t="s">
        <v>311</v>
      </c>
      <c r="H29" s="333" t="s">
        <v>396</v>
      </c>
      <c r="I29" s="330" t="s">
        <v>397</v>
      </c>
      <c r="J29" s="334" t="s">
        <v>322</v>
      </c>
      <c r="K29" s="335">
        <v>5</v>
      </c>
    </row>
  </sheetData>
  <mergeCells count="12">
    <mergeCell ref="B2:K2"/>
    <mergeCell ref="B3:K3"/>
    <mergeCell ref="B7:B8"/>
    <mergeCell ref="C7:C8"/>
    <mergeCell ref="D7:D8"/>
    <mergeCell ref="F7:F8"/>
    <mergeCell ref="G7:G8"/>
    <mergeCell ref="H7:H8"/>
    <mergeCell ref="J7:K7"/>
    <mergeCell ref="I7:I8"/>
    <mergeCell ref="E7:E8"/>
    <mergeCell ref="B5:K5"/>
  </mergeCells>
  <phoneticPr fontId="7" type="noConversion"/>
  <printOptions horizontalCentered="1"/>
  <pageMargins left="0.71" right="0.39370078740157483" top="0.98425196850393704" bottom="0.70866141732283472" header="0" footer="0"/>
  <pageSetup scale="86"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T147"/>
  <sheetViews>
    <sheetView showGridLines="0" tabSelected="1" topLeftCell="A127" zoomScale="80" zoomScaleNormal="80" workbookViewId="0">
      <selection activeCell="G97" sqref="G97"/>
    </sheetView>
  </sheetViews>
  <sheetFormatPr baseColWidth="10" defaultColWidth="10.625" defaultRowHeight="15" customHeight="1" x14ac:dyDescent="0.3"/>
  <cols>
    <col min="1" max="1" width="3.125" style="2" customWidth="1"/>
    <col min="2" max="2" width="52.375" style="1" customWidth="1"/>
    <col min="3" max="3" width="21.625" style="2" bestFit="1" customWidth="1"/>
    <col min="4" max="4" width="5.125" style="2" customWidth="1"/>
    <col min="5" max="5" width="9.625" style="2" customWidth="1"/>
    <col min="6" max="6" width="11.125" style="2" customWidth="1"/>
    <col min="7" max="7" width="10.125" style="2" customWidth="1"/>
    <col min="8" max="8" width="3.625" style="2" bestFit="1" customWidth="1"/>
    <col min="9" max="9" width="5.125" style="2" bestFit="1" customWidth="1"/>
    <col min="10" max="10" width="4.625" style="2" bestFit="1" customWidth="1"/>
    <col min="11" max="11" width="6" style="2" bestFit="1" customWidth="1"/>
    <col min="12" max="12" width="9.625" style="2" customWidth="1"/>
    <col min="13" max="14" width="10.125" style="2" customWidth="1"/>
    <col min="15" max="15" width="15" style="2" customWidth="1"/>
    <col min="16" max="16" width="10.875" style="2" bestFit="1" customWidth="1"/>
    <col min="17" max="17" width="13.125" style="2" customWidth="1"/>
    <col min="18" max="18" width="10.625" style="2" customWidth="1"/>
    <col min="19" max="19" width="13.125" style="2" customWidth="1"/>
    <col min="20" max="16384" width="10.625" style="2"/>
  </cols>
  <sheetData>
    <row r="2" spans="2:20" ht="15" customHeight="1" x14ac:dyDescent="0.3">
      <c r="B2" s="445" t="s">
        <v>0</v>
      </c>
      <c r="C2" s="445"/>
      <c r="D2" s="445"/>
      <c r="E2" s="445"/>
      <c r="F2" s="445"/>
      <c r="G2" s="445"/>
      <c r="H2" s="445"/>
      <c r="I2" s="445"/>
      <c r="J2" s="445"/>
      <c r="K2" s="445"/>
      <c r="L2" s="445"/>
      <c r="M2" s="445"/>
      <c r="N2" s="445"/>
      <c r="O2" s="445"/>
      <c r="P2" s="445"/>
      <c r="Q2" s="445"/>
      <c r="R2" s="445"/>
      <c r="S2" s="445"/>
    </row>
    <row r="3" spans="2:20" ht="15" customHeight="1" x14ac:dyDescent="0.3">
      <c r="B3" s="445" t="s">
        <v>1</v>
      </c>
      <c r="C3" s="445"/>
      <c r="D3" s="445"/>
      <c r="E3" s="445"/>
      <c r="F3" s="445"/>
      <c r="G3" s="445"/>
      <c r="H3" s="445"/>
      <c r="I3" s="445"/>
      <c r="J3" s="445"/>
      <c r="K3" s="445"/>
      <c r="L3" s="445"/>
      <c r="M3" s="445"/>
      <c r="N3" s="445"/>
      <c r="O3" s="445"/>
      <c r="P3" s="445"/>
      <c r="Q3" s="445"/>
      <c r="R3" s="445"/>
      <c r="S3" s="445"/>
    </row>
    <row r="4" spans="2:20" ht="6" customHeight="1" x14ac:dyDescent="0.3">
      <c r="B4" s="473"/>
      <c r="C4" s="473"/>
      <c r="D4" s="473"/>
      <c r="E4" s="473"/>
      <c r="F4" s="473"/>
      <c r="G4" s="473"/>
      <c r="H4" s="473"/>
      <c r="I4" s="473"/>
      <c r="J4" s="473"/>
      <c r="K4" s="473"/>
      <c r="L4" s="473"/>
      <c r="M4" s="473"/>
      <c r="N4" s="473"/>
      <c r="O4" s="473"/>
      <c r="P4" s="473"/>
      <c r="Q4" s="473"/>
      <c r="R4" s="473"/>
      <c r="S4" s="473"/>
    </row>
    <row r="5" spans="2:20" ht="15" customHeight="1" x14ac:dyDescent="0.3">
      <c r="B5" s="558" t="s">
        <v>404</v>
      </c>
      <c r="C5" s="445"/>
      <c r="D5" s="445"/>
      <c r="E5" s="445"/>
      <c r="F5" s="445"/>
      <c r="G5" s="445"/>
      <c r="H5" s="445"/>
      <c r="I5" s="445"/>
      <c r="J5" s="445"/>
      <c r="K5" s="445"/>
      <c r="L5" s="445"/>
      <c r="M5" s="445"/>
      <c r="N5" s="445"/>
      <c r="O5" s="445"/>
      <c r="P5" s="445"/>
      <c r="Q5" s="445"/>
      <c r="R5" s="445"/>
      <c r="S5" s="445"/>
    </row>
    <row r="6" spans="2:20" ht="15" customHeight="1" thickBot="1" x14ac:dyDescent="0.35">
      <c r="B6" s="518"/>
      <c r="C6" s="518"/>
      <c r="D6" s="518"/>
      <c r="E6" s="518"/>
      <c r="F6" s="518"/>
      <c r="G6" s="518"/>
      <c r="H6" s="518"/>
      <c r="I6" s="518"/>
      <c r="J6" s="518"/>
      <c r="K6" s="518"/>
      <c r="L6" s="518"/>
      <c r="M6" s="518"/>
      <c r="N6" s="518"/>
      <c r="O6" s="518"/>
      <c r="P6" s="518"/>
      <c r="Q6" s="518"/>
      <c r="R6" s="518"/>
      <c r="S6" s="518"/>
    </row>
    <row r="7" spans="2:20" ht="15" customHeight="1" thickBot="1" x14ac:dyDescent="0.35">
      <c r="B7" s="547" t="s">
        <v>405</v>
      </c>
      <c r="C7" s="556" t="s">
        <v>406</v>
      </c>
      <c r="D7" s="559" t="s">
        <v>407</v>
      </c>
      <c r="E7" s="561"/>
      <c r="F7" s="559" t="s">
        <v>408</v>
      </c>
      <c r="G7" s="537" t="s">
        <v>409</v>
      </c>
      <c r="H7" s="538"/>
      <c r="I7" s="538"/>
      <c r="J7" s="538"/>
      <c r="K7" s="539"/>
      <c r="L7" s="541" t="s">
        <v>410</v>
      </c>
      <c r="M7" s="514"/>
      <c r="N7" s="539" t="s">
        <v>411</v>
      </c>
      <c r="O7" s="535" t="s">
        <v>412</v>
      </c>
      <c r="P7" s="536"/>
      <c r="Q7" s="536"/>
      <c r="R7" s="539" t="s">
        <v>413</v>
      </c>
      <c r="S7" s="539" t="s">
        <v>414</v>
      </c>
    </row>
    <row r="8" spans="2:20" ht="26.25" thickBot="1" x14ac:dyDescent="0.35">
      <c r="B8" s="548"/>
      <c r="C8" s="557"/>
      <c r="D8" s="560"/>
      <c r="E8" s="562"/>
      <c r="F8" s="560"/>
      <c r="G8" s="115" t="s">
        <v>415</v>
      </c>
      <c r="H8" s="116" t="s">
        <v>416</v>
      </c>
      <c r="I8" s="117" t="s">
        <v>417</v>
      </c>
      <c r="J8" s="117" t="s">
        <v>418</v>
      </c>
      <c r="K8" s="118" t="s">
        <v>419</v>
      </c>
      <c r="L8" s="119" t="s">
        <v>420</v>
      </c>
      <c r="M8" s="120" t="s">
        <v>421</v>
      </c>
      <c r="N8" s="540"/>
      <c r="O8" s="121" t="s">
        <v>422</v>
      </c>
      <c r="P8" s="122" t="s">
        <v>423</v>
      </c>
      <c r="Q8" s="122" t="s">
        <v>157</v>
      </c>
      <c r="R8" s="540"/>
      <c r="S8" s="540"/>
    </row>
    <row r="9" spans="2:20" ht="27.75" thickBot="1" x14ac:dyDescent="0.35">
      <c r="B9" s="190" t="s">
        <v>424</v>
      </c>
      <c r="C9" s="50" t="s">
        <v>425</v>
      </c>
      <c r="D9" s="533">
        <v>18</v>
      </c>
      <c r="E9" s="534"/>
      <c r="F9" s="51">
        <f>G9+L9+M9+N9+O9+R9+P9+Q9+S9</f>
        <v>16</v>
      </c>
      <c r="G9" s="48">
        <f>+H9+J9</f>
        <v>3</v>
      </c>
      <c r="H9" s="52">
        <v>3</v>
      </c>
      <c r="I9" s="52"/>
      <c r="J9" s="52"/>
      <c r="K9" s="53"/>
      <c r="L9" s="54">
        <v>1</v>
      </c>
      <c r="M9" s="53"/>
      <c r="N9" s="49"/>
      <c r="O9" s="49"/>
      <c r="P9" s="49"/>
      <c r="Q9" s="49"/>
      <c r="R9" s="49"/>
      <c r="S9" s="49">
        <f>1+11</f>
        <v>12</v>
      </c>
    </row>
    <row r="10" spans="2:20" ht="15" customHeight="1" x14ac:dyDescent="0.3">
      <c r="B10" s="542"/>
      <c r="C10" s="518"/>
      <c r="D10" s="518"/>
      <c r="E10" s="518"/>
      <c r="F10" s="518"/>
      <c r="G10" s="518"/>
      <c r="H10" s="518"/>
      <c r="I10" s="518"/>
      <c r="J10" s="518"/>
      <c r="K10" s="518"/>
      <c r="L10" s="518"/>
      <c r="M10" s="518"/>
      <c r="N10" s="518"/>
      <c r="O10" s="518"/>
      <c r="P10" s="518"/>
      <c r="Q10" s="518"/>
      <c r="R10" s="518"/>
      <c r="S10" s="518"/>
      <c r="T10" s="17"/>
    </row>
    <row r="11" spans="2:20" ht="15" customHeight="1" thickBot="1" x14ac:dyDescent="0.35">
      <c r="B11" s="518"/>
      <c r="C11" s="518"/>
      <c r="D11" s="518"/>
      <c r="E11" s="518"/>
      <c r="F11" s="518"/>
      <c r="G11" s="518"/>
      <c r="H11" s="518"/>
      <c r="I11" s="518"/>
      <c r="J11" s="518"/>
      <c r="K11" s="518"/>
      <c r="L11" s="518"/>
      <c r="M11" s="518"/>
      <c r="N11" s="518"/>
      <c r="O11" s="518"/>
      <c r="P11" s="518"/>
      <c r="Q11" s="518"/>
      <c r="R11" s="518"/>
      <c r="S11" s="518"/>
    </row>
    <row r="12" spans="2:20" ht="33" customHeight="1" thickBot="1" x14ac:dyDescent="0.35">
      <c r="B12" s="567" t="s">
        <v>426</v>
      </c>
      <c r="C12" s="568"/>
      <c r="D12" s="543" t="s">
        <v>427</v>
      </c>
      <c r="E12" s="544"/>
      <c r="F12" s="544"/>
      <c r="G12" s="545"/>
      <c r="H12" s="565" t="s">
        <v>428</v>
      </c>
      <c r="I12" s="556"/>
      <c r="J12" s="556"/>
      <c r="K12" s="566"/>
      <c r="L12" s="546"/>
      <c r="M12" s="578" t="s">
        <v>429</v>
      </c>
      <c r="N12" s="576"/>
      <c r="O12" s="576"/>
      <c r="P12" s="576"/>
      <c r="Q12" s="577"/>
      <c r="R12" s="39"/>
      <c r="S12" s="39"/>
    </row>
    <row r="13" spans="2:20" ht="37.5" customHeight="1" thickBot="1" x14ac:dyDescent="0.35">
      <c r="B13" s="563" t="s">
        <v>430</v>
      </c>
      <c r="C13" s="564"/>
      <c r="D13" s="526" t="s">
        <v>431</v>
      </c>
      <c r="E13" s="527"/>
      <c r="F13" s="527"/>
      <c r="G13" s="528"/>
      <c r="H13" s="569" t="s">
        <v>432</v>
      </c>
      <c r="I13" s="527"/>
      <c r="J13" s="527"/>
      <c r="K13" s="570"/>
      <c r="L13" s="546"/>
      <c r="M13" s="549" t="s">
        <v>34</v>
      </c>
      <c r="N13" s="547" t="s">
        <v>433</v>
      </c>
      <c r="O13" s="575" t="s">
        <v>434</v>
      </c>
      <c r="P13" s="576"/>
      <c r="Q13" s="577"/>
      <c r="R13" s="39"/>
      <c r="S13" s="39"/>
    </row>
    <row r="14" spans="2:20" ht="30" customHeight="1" thickBot="1" x14ac:dyDescent="0.35">
      <c r="B14" s="531" t="s">
        <v>435</v>
      </c>
      <c r="C14" s="532"/>
      <c r="D14" s="529"/>
      <c r="E14" s="524"/>
      <c r="F14" s="524"/>
      <c r="G14" s="530"/>
      <c r="H14" s="523"/>
      <c r="I14" s="524"/>
      <c r="J14" s="524"/>
      <c r="K14" s="525"/>
      <c r="L14" s="546"/>
      <c r="M14" s="550"/>
      <c r="N14" s="548"/>
      <c r="O14" s="123" t="s">
        <v>436</v>
      </c>
      <c r="P14" s="123" t="s">
        <v>437</v>
      </c>
      <c r="Q14" s="123" t="s">
        <v>438</v>
      </c>
    </row>
    <row r="15" spans="2:20" ht="30" customHeight="1" x14ac:dyDescent="0.3">
      <c r="B15" s="531" t="s">
        <v>439</v>
      </c>
      <c r="C15" s="532"/>
      <c r="D15" s="529"/>
      <c r="E15" s="524"/>
      <c r="F15" s="524"/>
      <c r="G15" s="530"/>
      <c r="H15" s="523"/>
      <c r="I15" s="524"/>
      <c r="J15" s="524"/>
      <c r="K15" s="525"/>
      <c r="L15" s="546"/>
      <c r="M15" s="56" t="s">
        <v>440</v>
      </c>
      <c r="N15" s="191">
        <v>1</v>
      </c>
      <c r="O15" s="192">
        <v>30000000</v>
      </c>
      <c r="P15" s="193">
        <v>89000000</v>
      </c>
      <c r="Q15" s="61"/>
      <c r="R15" s="58"/>
      <c r="S15" s="58"/>
    </row>
    <row r="16" spans="2:20" ht="15" customHeight="1" x14ac:dyDescent="0.3">
      <c r="B16" s="531"/>
      <c r="C16" s="532"/>
      <c r="D16" s="529"/>
      <c r="E16" s="524"/>
      <c r="F16" s="524"/>
      <c r="G16" s="530"/>
      <c r="H16" s="523"/>
      <c r="I16" s="524"/>
      <c r="J16" s="524"/>
      <c r="K16" s="525"/>
      <c r="L16" s="546"/>
      <c r="M16" s="188">
        <v>2018</v>
      </c>
      <c r="N16" s="194">
        <v>1</v>
      </c>
      <c r="O16" s="195">
        <v>20000000</v>
      </c>
      <c r="P16" s="196"/>
      <c r="Q16" s="62"/>
      <c r="R16" s="58"/>
      <c r="S16" s="58"/>
    </row>
    <row r="17" spans="2:19" ht="15" customHeight="1" x14ac:dyDescent="0.3">
      <c r="B17" s="531"/>
      <c r="C17" s="532"/>
      <c r="D17" s="529"/>
      <c r="E17" s="524"/>
      <c r="F17" s="524"/>
      <c r="G17" s="530"/>
      <c r="H17" s="523"/>
      <c r="I17" s="524"/>
      <c r="J17" s="524"/>
      <c r="K17" s="525"/>
      <c r="L17" s="546"/>
      <c r="M17" s="189">
        <v>2020</v>
      </c>
      <c r="N17" s="197">
        <v>1</v>
      </c>
      <c r="O17" s="198">
        <v>30000000</v>
      </c>
      <c r="P17" s="199"/>
      <c r="Q17" s="62"/>
      <c r="R17" s="58"/>
      <c r="S17" s="58"/>
    </row>
    <row r="18" spans="2:19" ht="15" customHeight="1" x14ac:dyDescent="0.3">
      <c r="B18" s="531"/>
      <c r="C18" s="532"/>
      <c r="D18" s="529"/>
      <c r="E18" s="524"/>
      <c r="F18" s="524"/>
      <c r="G18" s="530"/>
      <c r="H18" s="523"/>
      <c r="I18" s="524"/>
      <c r="J18" s="524"/>
      <c r="K18" s="525"/>
      <c r="L18" s="546"/>
      <c r="M18" s="189">
        <v>2021</v>
      </c>
      <c r="N18" s="197">
        <v>1</v>
      </c>
      <c r="O18" s="198">
        <v>31798768</v>
      </c>
      <c r="P18" s="199"/>
      <c r="Q18" s="62"/>
      <c r="R18" s="58"/>
      <c r="S18" s="58"/>
    </row>
    <row r="19" spans="2:19" ht="15" customHeight="1" thickBot="1" x14ac:dyDescent="0.35">
      <c r="B19" s="531"/>
      <c r="C19" s="532"/>
      <c r="D19" s="529"/>
      <c r="E19" s="524"/>
      <c r="F19" s="524"/>
      <c r="G19" s="530"/>
      <c r="H19" s="523"/>
      <c r="I19" s="524"/>
      <c r="J19" s="524"/>
      <c r="K19" s="525"/>
      <c r="L19" s="546"/>
      <c r="M19" s="23"/>
      <c r="N19" s="60"/>
      <c r="O19" s="63"/>
      <c r="P19" s="65"/>
      <c r="Q19" s="63"/>
      <c r="R19" s="58"/>
      <c r="S19" s="58"/>
    </row>
    <row r="20" spans="2:19" ht="15" customHeight="1" thickBot="1" x14ac:dyDescent="0.35">
      <c r="B20" s="551"/>
      <c r="C20" s="552"/>
      <c r="D20" s="553"/>
      <c r="E20" s="554"/>
      <c r="F20" s="554"/>
      <c r="G20" s="555"/>
      <c r="H20" s="520"/>
      <c r="I20" s="521"/>
      <c r="J20" s="521"/>
      <c r="K20" s="522"/>
      <c r="L20" s="546"/>
      <c r="M20" s="75" t="s">
        <v>441</v>
      </c>
      <c r="N20" s="571" t="s">
        <v>442</v>
      </c>
      <c r="O20" s="571"/>
      <c r="P20" s="571"/>
      <c r="Q20" s="571"/>
      <c r="R20" s="74"/>
      <c r="S20" s="74"/>
    </row>
    <row r="21" spans="2:19" ht="15" customHeight="1" x14ac:dyDescent="0.3">
      <c r="B21" s="518"/>
      <c r="C21" s="518"/>
      <c r="D21" s="518"/>
      <c r="E21" s="518"/>
      <c r="F21" s="518"/>
      <c r="G21" s="518"/>
      <c r="H21" s="518"/>
      <c r="I21" s="518"/>
      <c r="J21" s="518"/>
      <c r="K21" s="518"/>
      <c r="L21" s="518"/>
      <c r="M21" s="518"/>
      <c r="N21" s="518"/>
      <c r="O21" s="518"/>
      <c r="P21" s="518"/>
      <c r="Q21" s="518"/>
      <c r="R21" s="518"/>
      <c r="S21" s="518"/>
    </row>
    <row r="22" spans="2:19" ht="15" customHeight="1" x14ac:dyDescent="0.3">
      <c r="B22" s="519"/>
      <c r="C22" s="519"/>
      <c r="D22" s="519"/>
      <c r="E22" s="519"/>
      <c r="F22" s="519"/>
      <c r="G22" s="519"/>
      <c r="H22" s="519"/>
      <c r="I22" s="519"/>
      <c r="J22" s="519"/>
      <c r="K22" s="519"/>
      <c r="L22" s="519"/>
      <c r="M22" s="519"/>
      <c r="N22" s="519"/>
      <c r="O22" s="519"/>
      <c r="P22" s="519"/>
      <c r="Q22" s="519"/>
      <c r="R22" s="519"/>
      <c r="S22" s="519"/>
    </row>
    <row r="24" spans="2:19" ht="15" customHeight="1" x14ac:dyDescent="0.3">
      <c r="B24" s="317" t="s">
        <v>416</v>
      </c>
      <c r="C24" s="515" t="s">
        <v>443</v>
      </c>
      <c r="D24" s="516"/>
      <c r="E24" s="517"/>
    </row>
    <row r="25" spans="2:19" ht="15" customHeight="1" x14ac:dyDescent="0.3">
      <c r="B25" s="318" t="s">
        <v>417</v>
      </c>
      <c r="C25" s="572" t="s">
        <v>444</v>
      </c>
      <c r="D25" s="573"/>
      <c r="E25" s="574"/>
    </row>
    <row r="26" spans="2:19" ht="15" customHeight="1" x14ac:dyDescent="0.3">
      <c r="B26" s="318" t="s">
        <v>418</v>
      </c>
      <c r="C26" s="572" t="s">
        <v>445</v>
      </c>
      <c r="D26" s="573"/>
      <c r="E26" s="574"/>
    </row>
    <row r="27" spans="2:19" ht="15" customHeight="1" x14ac:dyDescent="0.3">
      <c r="B27" s="319" t="s">
        <v>419</v>
      </c>
      <c r="C27" s="579" t="s">
        <v>446</v>
      </c>
      <c r="D27" s="580"/>
      <c r="E27" s="581"/>
    </row>
    <row r="30" spans="2:19" ht="15" customHeight="1" thickBot="1" x14ac:dyDescent="0.35"/>
    <row r="31" spans="2:19" ht="15" customHeight="1" thickBot="1" x14ac:dyDescent="0.35">
      <c r="B31" s="547" t="s">
        <v>405</v>
      </c>
      <c r="C31" s="556" t="s">
        <v>406</v>
      </c>
      <c r="D31" s="559" t="s">
        <v>407</v>
      </c>
      <c r="E31" s="561"/>
      <c r="F31" s="559" t="s">
        <v>408</v>
      </c>
      <c r="G31" s="537" t="s">
        <v>409</v>
      </c>
      <c r="H31" s="538"/>
      <c r="I31" s="538"/>
      <c r="J31" s="538"/>
      <c r="K31" s="539"/>
      <c r="L31" s="541" t="s">
        <v>410</v>
      </c>
      <c r="M31" s="514"/>
      <c r="N31" s="539" t="s">
        <v>411</v>
      </c>
      <c r="O31" s="535" t="s">
        <v>412</v>
      </c>
      <c r="P31" s="536"/>
      <c r="Q31" s="536"/>
      <c r="R31" s="539" t="s">
        <v>413</v>
      </c>
      <c r="S31" s="539" t="s">
        <v>414</v>
      </c>
    </row>
    <row r="32" spans="2:19" ht="30.75" customHeight="1" thickBot="1" x14ac:dyDescent="0.35">
      <c r="B32" s="548"/>
      <c r="C32" s="557"/>
      <c r="D32" s="560"/>
      <c r="E32" s="562"/>
      <c r="F32" s="560"/>
      <c r="G32" s="115" t="s">
        <v>415</v>
      </c>
      <c r="H32" s="116" t="s">
        <v>416</v>
      </c>
      <c r="I32" s="117" t="s">
        <v>417</v>
      </c>
      <c r="J32" s="117" t="s">
        <v>418</v>
      </c>
      <c r="K32" s="118" t="s">
        <v>419</v>
      </c>
      <c r="L32" s="119" t="s">
        <v>420</v>
      </c>
      <c r="M32" s="120" t="s">
        <v>421</v>
      </c>
      <c r="N32" s="540"/>
      <c r="O32" s="121" t="s">
        <v>422</v>
      </c>
      <c r="P32" s="122" t="s">
        <v>423</v>
      </c>
      <c r="Q32" s="122" t="s">
        <v>157</v>
      </c>
      <c r="R32" s="540"/>
      <c r="S32" s="540"/>
    </row>
    <row r="33" spans="2:19" ht="15" customHeight="1" thickBot="1" x14ac:dyDescent="0.35">
      <c r="B33" s="190" t="s">
        <v>447</v>
      </c>
      <c r="C33" s="50" t="s">
        <v>448</v>
      </c>
      <c r="D33" s="533">
        <v>13</v>
      </c>
      <c r="E33" s="534"/>
      <c r="F33" s="51">
        <f>G33+L33+M33+N33+O33+R33+P33+Q33</f>
        <v>0</v>
      </c>
      <c r="G33" s="48">
        <f>+H33+J33</f>
        <v>0</v>
      </c>
      <c r="H33" s="52"/>
      <c r="I33" s="52"/>
      <c r="J33" s="52"/>
      <c r="K33" s="53"/>
      <c r="L33" s="54"/>
      <c r="M33" s="53"/>
      <c r="N33" s="49"/>
      <c r="O33" s="49"/>
      <c r="P33" s="49"/>
      <c r="Q33" s="49"/>
      <c r="R33" s="49"/>
      <c r="S33" s="49"/>
    </row>
    <row r="34" spans="2:19" ht="15" customHeight="1" x14ac:dyDescent="0.3">
      <c r="B34" s="542"/>
      <c r="C34" s="518"/>
      <c r="D34" s="518"/>
      <c r="E34" s="518"/>
      <c r="F34" s="518"/>
      <c r="G34" s="518"/>
      <c r="H34" s="518"/>
      <c r="I34" s="518"/>
      <c r="J34" s="518"/>
      <c r="K34" s="518"/>
      <c r="L34" s="518"/>
      <c r="M34" s="518"/>
      <c r="N34" s="518"/>
      <c r="O34" s="518"/>
      <c r="P34" s="518"/>
      <c r="Q34" s="518"/>
      <c r="R34" s="518"/>
      <c r="S34" s="518"/>
    </row>
    <row r="35" spans="2:19" ht="15" customHeight="1" thickBot="1" x14ac:dyDescent="0.35">
      <c r="B35" s="518"/>
      <c r="C35" s="518"/>
      <c r="D35" s="518"/>
      <c r="E35" s="518"/>
      <c r="F35" s="518"/>
      <c r="G35" s="518"/>
      <c r="H35" s="518"/>
      <c r="I35" s="518"/>
      <c r="J35" s="518"/>
      <c r="K35" s="518"/>
      <c r="L35" s="518"/>
      <c r="M35" s="518"/>
      <c r="N35" s="518"/>
      <c r="O35" s="518"/>
      <c r="P35" s="518"/>
      <c r="Q35" s="518"/>
      <c r="R35" s="518"/>
      <c r="S35" s="518"/>
    </row>
    <row r="36" spans="2:19" ht="15" customHeight="1" thickBot="1" x14ac:dyDescent="0.35">
      <c r="B36" s="567" t="s">
        <v>426</v>
      </c>
      <c r="C36" s="568"/>
      <c r="D36" s="543" t="s">
        <v>427</v>
      </c>
      <c r="E36" s="544"/>
      <c r="F36" s="544"/>
      <c r="G36" s="545"/>
      <c r="H36" s="565" t="s">
        <v>428</v>
      </c>
      <c r="I36" s="556"/>
      <c r="J36" s="556"/>
      <c r="K36" s="566"/>
      <c r="L36" s="546"/>
      <c r="M36" s="578" t="s">
        <v>429</v>
      </c>
      <c r="N36" s="576"/>
      <c r="O36" s="576"/>
      <c r="P36" s="576"/>
      <c r="Q36" s="577"/>
      <c r="R36" s="39"/>
      <c r="S36" s="39"/>
    </row>
    <row r="37" spans="2:19" ht="22.5" customHeight="1" thickBot="1" x14ac:dyDescent="0.35">
      <c r="B37" s="563" t="s">
        <v>449</v>
      </c>
      <c r="C37" s="564"/>
      <c r="D37" s="526"/>
      <c r="E37" s="527"/>
      <c r="F37" s="527"/>
      <c r="G37" s="528"/>
      <c r="H37" s="569"/>
      <c r="I37" s="527"/>
      <c r="J37" s="527"/>
      <c r="K37" s="570"/>
      <c r="L37" s="546"/>
      <c r="M37" s="549" t="s">
        <v>34</v>
      </c>
      <c r="N37" s="547" t="s">
        <v>433</v>
      </c>
      <c r="O37" s="575" t="s">
        <v>434</v>
      </c>
      <c r="P37" s="576"/>
      <c r="Q37" s="577"/>
      <c r="R37" s="39"/>
      <c r="S37" s="39"/>
    </row>
    <row r="38" spans="2:19" ht="22.5" customHeight="1" thickBot="1" x14ac:dyDescent="0.35">
      <c r="B38" s="531" t="s">
        <v>450</v>
      </c>
      <c r="C38" s="532"/>
      <c r="D38" s="529"/>
      <c r="E38" s="524"/>
      <c r="F38" s="524"/>
      <c r="G38" s="530"/>
      <c r="H38" s="523"/>
      <c r="I38" s="524"/>
      <c r="J38" s="524"/>
      <c r="K38" s="525"/>
      <c r="L38" s="546"/>
      <c r="M38" s="550"/>
      <c r="N38" s="548"/>
      <c r="O38" s="123" t="s">
        <v>436</v>
      </c>
      <c r="P38" s="123" t="s">
        <v>437</v>
      </c>
      <c r="Q38" s="123" t="s">
        <v>438</v>
      </c>
    </row>
    <row r="39" spans="2:19" ht="22.5" customHeight="1" x14ac:dyDescent="0.3">
      <c r="B39" s="531" t="s">
        <v>451</v>
      </c>
      <c r="C39" s="532"/>
      <c r="D39" s="529"/>
      <c r="E39" s="524"/>
      <c r="F39" s="524"/>
      <c r="G39" s="530"/>
      <c r="H39" s="523"/>
      <c r="I39" s="524"/>
      <c r="J39" s="524"/>
      <c r="K39" s="525"/>
      <c r="L39" s="546"/>
      <c r="M39" s="56"/>
      <c r="N39" s="59"/>
      <c r="O39" s="61"/>
      <c r="P39" s="64"/>
      <c r="Q39" s="61"/>
      <c r="R39" s="58"/>
      <c r="S39" s="58"/>
    </row>
    <row r="40" spans="2:19" ht="22.5" customHeight="1" x14ac:dyDescent="0.3">
      <c r="B40" s="531" t="s">
        <v>452</v>
      </c>
      <c r="C40" s="532"/>
      <c r="D40" s="529"/>
      <c r="E40" s="524"/>
      <c r="F40" s="524"/>
      <c r="G40" s="530"/>
      <c r="H40" s="523"/>
      <c r="I40" s="524"/>
      <c r="J40" s="524"/>
      <c r="K40" s="525"/>
      <c r="L40" s="546"/>
      <c r="M40" s="189"/>
      <c r="N40" s="200"/>
      <c r="O40" s="62"/>
      <c r="P40" s="201"/>
      <c r="Q40" s="62"/>
      <c r="R40" s="58"/>
      <c r="S40" s="58"/>
    </row>
    <row r="41" spans="2:19" ht="22.5" customHeight="1" x14ac:dyDescent="0.3">
      <c r="B41" s="531" t="s">
        <v>453</v>
      </c>
      <c r="C41" s="532"/>
      <c r="D41" s="529"/>
      <c r="E41" s="524"/>
      <c r="F41" s="524"/>
      <c r="G41" s="530"/>
      <c r="H41" s="523"/>
      <c r="I41" s="524"/>
      <c r="J41" s="524"/>
      <c r="K41" s="525"/>
      <c r="L41" s="546"/>
      <c r="M41" s="189"/>
      <c r="N41" s="200"/>
      <c r="O41" s="62"/>
      <c r="P41" s="201"/>
      <c r="Q41" s="62"/>
      <c r="R41" s="58"/>
      <c r="S41" s="58"/>
    </row>
    <row r="42" spans="2:19" ht="22.5" customHeight="1" x14ac:dyDescent="0.3">
      <c r="B42" s="531" t="s">
        <v>454</v>
      </c>
      <c r="C42" s="532"/>
      <c r="D42" s="529"/>
      <c r="E42" s="524"/>
      <c r="F42" s="524"/>
      <c r="G42" s="530"/>
      <c r="H42" s="523"/>
      <c r="I42" s="524"/>
      <c r="J42" s="524"/>
      <c r="K42" s="525"/>
      <c r="L42" s="546"/>
      <c r="M42" s="189"/>
      <c r="N42" s="200"/>
      <c r="O42" s="62"/>
      <c r="P42" s="201"/>
      <c r="Q42" s="62"/>
      <c r="R42" s="58"/>
      <c r="S42" s="58"/>
    </row>
    <row r="43" spans="2:19" ht="15" customHeight="1" thickBot="1" x14ac:dyDescent="0.35">
      <c r="B43" s="531"/>
      <c r="C43" s="532"/>
      <c r="D43" s="529"/>
      <c r="E43" s="524"/>
      <c r="F43" s="524"/>
      <c r="G43" s="530"/>
      <c r="H43" s="523"/>
      <c r="I43" s="524"/>
      <c r="J43" s="524"/>
      <c r="K43" s="525"/>
      <c r="L43" s="546"/>
      <c r="M43" s="23"/>
      <c r="N43" s="60"/>
      <c r="O43" s="63"/>
      <c r="P43" s="65"/>
      <c r="Q43" s="63"/>
      <c r="R43" s="58"/>
      <c r="S43" s="58"/>
    </row>
    <row r="44" spans="2:19" ht="15" customHeight="1" thickBot="1" x14ac:dyDescent="0.35">
      <c r="B44" s="551"/>
      <c r="C44" s="552"/>
      <c r="D44" s="553"/>
      <c r="E44" s="554"/>
      <c r="F44" s="554"/>
      <c r="G44" s="555"/>
      <c r="H44" s="520"/>
      <c r="I44" s="521"/>
      <c r="J44" s="521"/>
      <c r="K44" s="522"/>
      <c r="L44" s="546"/>
      <c r="M44" s="75" t="s">
        <v>441</v>
      </c>
      <c r="N44" s="571" t="s">
        <v>442</v>
      </c>
      <c r="O44" s="571"/>
      <c r="P44" s="571"/>
      <c r="Q44" s="571"/>
      <c r="R44" s="74"/>
      <c r="S44" s="74"/>
    </row>
    <row r="45" spans="2:19" ht="15" customHeight="1" x14ac:dyDescent="0.3">
      <c r="B45" s="518"/>
      <c r="C45" s="518"/>
      <c r="D45" s="518"/>
      <c r="E45" s="518"/>
      <c r="F45" s="518"/>
      <c r="G45" s="518"/>
      <c r="H45" s="518"/>
      <c r="I45" s="518"/>
      <c r="J45" s="518"/>
      <c r="K45" s="518"/>
      <c r="L45" s="518"/>
      <c r="M45" s="518"/>
      <c r="N45" s="518"/>
      <c r="O45" s="518"/>
      <c r="P45" s="518"/>
      <c r="Q45" s="518"/>
      <c r="R45" s="518"/>
      <c r="S45" s="518"/>
    </row>
    <row r="46" spans="2:19" ht="15" customHeight="1" x14ac:dyDescent="0.3">
      <c r="B46" s="519"/>
      <c r="C46" s="519"/>
      <c r="D46" s="519"/>
      <c r="E46" s="519"/>
      <c r="F46" s="519"/>
      <c r="G46" s="519"/>
      <c r="H46" s="519"/>
      <c r="I46" s="519"/>
      <c r="J46" s="519"/>
      <c r="K46" s="519"/>
      <c r="L46" s="519"/>
      <c r="M46" s="519"/>
      <c r="N46" s="519"/>
      <c r="O46" s="519"/>
      <c r="P46" s="519"/>
      <c r="Q46" s="519"/>
      <c r="R46" s="519"/>
      <c r="S46" s="519"/>
    </row>
    <row r="48" spans="2:19" ht="15" customHeight="1" x14ac:dyDescent="0.3">
      <c r="B48" s="317" t="s">
        <v>416</v>
      </c>
      <c r="C48" s="515" t="s">
        <v>443</v>
      </c>
      <c r="D48" s="516"/>
      <c r="E48" s="517"/>
    </row>
    <row r="49" spans="2:19" ht="15" customHeight="1" x14ac:dyDescent="0.3">
      <c r="B49" s="318" t="s">
        <v>417</v>
      </c>
      <c r="C49" s="572" t="s">
        <v>444</v>
      </c>
      <c r="D49" s="573"/>
      <c r="E49" s="574"/>
    </row>
    <row r="50" spans="2:19" ht="15" customHeight="1" x14ac:dyDescent="0.3">
      <c r="B50" s="318" t="s">
        <v>418</v>
      </c>
      <c r="C50" s="572" t="s">
        <v>445</v>
      </c>
      <c r="D50" s="573"/>
      <c r="E50" s="574"/>
    </row>
    <row r="51" spans="2:19" ht="15" customHeight="1" x14ac:dyDescent="0.3">
      <c r="B51" s="319" t="s">
        <v>419</v>
      </c>
      <c r="C51" s="579" t="s">
        <v>446</v>
      </c>
      <c r="D51" s="580"/>
      <c r="E51" s="581"/>
    </row>
    <row r="54" spans="2:19" ht="15" customHeight="1" thickBot="1" x14ac:dyDescent="0.35"/>
    <row r="55" spans="2:19" ht="15" customHeight="1" thickBot="1" x14ac:dyDescent="0.35">
      <c r="B55" s="547" t="s">
        <v>405</v>
      </c>
      <c r="C55" s="556" t="s">
        <v>406</v>
      </c>
      <c r="D55" s="559" t="s">
        <v>407</v>
      </c>
      <c r="E55" s="561"/>
      <c r="F55" s="559" t="s">
        <v>408</v>
      </c>
      <c r="G55" s="537" t="s">
        <v>409</v>
      </c>
      <c r="H55" s="538"/>
      <c r="I55" s="538"/>
      <c r="J55" s="538"/>
      <c r="K55" s="539"/>
      <c r="L55" s="541" t="s">
        <v>410</v>
      </c>
      <c r="M55" s="514"/>
      <c r="N55" s="539" t="s">
        <v>411</v>
      </c>
      <c r="O55" s="535" t="s">
        <v>412</v>
      </c>
      <c r="P55" s="536"/>
      <c r="Q55" s="536"/>
      <c r="R55" s="547" t="s">
        <v>413</v>
      </c>
      <c r="S55" s="539" t="s">
        <v>414</v>
      </c>
    </row>
    <row r="56" spans="2:19" ht="33" customHeight="1" thickBot="1" x14ac:dyDescent="0.35">
      <c r="B56" s="548"/>
      <c r="C56" s="557"/>
      <c r="D56" s="560"/>
      <c r="E56" s="562"/>
      <c r="F56" s="560"/>
      <c r="G56" s="115" t="s">
        <v>415</v>
      </c>
      <c r="H56" s="116" t="s">
        <v>416</v>
      </c>
      <c r="I56" s="117" t="s">
        <v>417</v>
      </c>
      <c r="J56" s="117" t="s">
        <v>418</v>
      </c>
      <c r="K56" s="118" t="s">
        <v>419</v>
      </c>
      <c r="L56" s="119" t="s">
        <v>420</v>
      </c>
      <c r="M56" s="120" t="s">
        <v>421</v>
      </c>
      <c r="N56" s="540"/>
      <c r="O56" s="121" t="s">
        <v>422</v>
      </c>
      <c r="P56" s="122" t="s">
        <v>423</v>
      </c>
      <c r="Q56" s="202" t="s">
        <v>157</v>
      </c>
      <c r="R56" s="548"/>
      <c r="S56" s="540"/>
    </row>
    <row r="57" spans="2:19" ht="15" customHeight="1" thickBot="1" x14ac:dyDescent="0.35">
      <c r="B57" s="190" t="s">
        <v>455</v>
      </c>
      <c r="C57" s="50" t="s">
        <v>448</v>
      </c>
      <c r="D57" s="533">
        <v>8</v>
      </c>
      <c r="E57" s="534"/>
      <c r="F57" s="51">
        <f>G57+L57+M57+N57+O57+R57+P57+Q57+S57</f>
        <v>11</v>
      </c>
      <c r="G57" s="48">
        <f>+H57+J57</f>
        <v>2</v>
      </c>
      <c r="H57" s="52">
        <v>1</v>
      </c>
      <c r="I57" s="52"/>
      <c r="J57" s="52">
        <v>1</v>
      </c>
      <c r="K57" s="53"/>
      <c r="L57" s="54"/>
      <c r="M57" s="53"/>
      <c r="N57" s="49"/>
      <c r="O57" s="49"/>
      <c r="P57" s="49">
        <v>3</v>
      </c>
      <c r="Q57" s="49"/>
      <c r="R57" s="49"/>
      <c r="S57" s="49">
        <f>1+5</f>
        <v>6</v>
      </c>
    </row>
    <row r="58" spans="2:19" ht="15" customHeight="1" x14ac:dyDescent="0.3">
      <c r="B58" s="542"/>
      <c r="C58" s="518"/>
      <c r="D58" s="518"/>
      <c r="E58" s="518"/>
      <c r="F58" s="518"/>
      <c r="G58" s="518"/>
      <c r="H58" s="518"/>
      <c r="I58" s="518"/>
      <c r="J58" s="518"/>
      <c r="K58" s="518"/>
      <c r="L58" s="518"/>
      <c r="M58" s="518"/>
      <c r="N58" s="518"/>
      <c r="O58" s="518"/>
      <c r="P58" s="518"/>
      <c r="Q58" s="518"/>
      <c r="R58" s="518"/>
      <c r="S58" s="518"/>
    </row>
    <row r="59" spans="2:19" ht="15" customHeight="1" thickBot="1" x14ac:dyDescent="0.35">
      <c r="B59" s="518"/>
      <c r="C59" s="518"/>
      <c r="D59" s="518"/>
      <c r="E59" s="518"/>
      <c r="F59" s="518"/>
      <c r="G59" s="518"/>
      <c r="H59" s="518"/>
      <c r="I59" s="518"/>
      <c r="J59" s="518"/>
      <c r="K59" s="518"/>
      <c r="L59" s="518"/>
      <c r="M59" s="518"/>
      <c r="N59" s="518"/>
      <c r="O59" s="518"/>
      <c r="P59" s="518"/>
      <c r="Q59" s="518"/>
      <c r="R59" s="518"/>
      <c r="S59" s="518"/>
    </row>
    <row r="60" spans="2:19" ht="15" customHeight="1" thickBot="1" x14ac:dyDescent="0.35">
      <c r="B60" s="567" t="s">
        <v>426</v>
      </c>
      <c r="C60" s="568"/>
      <c r="D60" s="543" t="s">
        <v>427</v>
      </c>
      <c r="E60" s="544"/>
      <c r="F60" s="544"/>
      <c r="G60" s="545"/>
      <c r="H60" s="565" t="s">
        <v>428</v>
      </c>
      <c r="I60" s="556"/>
      <c r="J60" s="556"/>
      <c r="K60" s="566"/>
      <c r="L60" s="546"/>
      <c r="M60" s="578" t="s">
        <v>429</v>
      </c>
      <c r="N60" s="576"/>
      <c r="O60" s="576"/>
      <c r="P60" s="576"/>
      <c r="Q60" s="577"/>
      <c r="R60" s="39"/>
      <c r="S60" s="39"/>
    </row>
    <row r="61" spans="2:19" ht="30" customHeight="1" thickBot="1" x14ac:dyDescent="0.35">
      <c r="B61" s="563" t="s">
        <v>456</v>
      </c>
      <c r="C61" s="564"/>
      <c r="D61" s="526"/>
      <c r="E61" s="527"/>
      <c r="F61" s="527"/>
      <c r="G61" s="528"/>
      <c r="H61" s="569"/>
      <c r="I61" s="527"/>
      <c r="J61" s="527"/>
      <c r="K61" s="570"/>
      <c r="L61" s="546"/>
      <c r="M61" s="549" t="s">
        <v>34</v>
      </c>
      <c r="N61" s="547" t="s">
        <v>433</v>
      </c>
      <c r="O61" s="575" t="s">
        <v>434</v>
      </c>
      <c r="P61" s="576"/>
      <c r="Q61" s="577"/>
      <c r="R61" s="39"/>
      <c r="S61" s="39"/>
    </row>
    <row r="62" spans="2:19" ht="30" customHeight="1" thickBot="1" x14ac:dyDescent="0.35">
      <c r="B62" s="531" t="s">
        <v>457</v>
      </c>
      <c r="C62" s="532"/>
      <c r="D62" s="529"/>
      <c r="E62" s="524"/>
      <c r="F62" s="524"/>
      <c r="G62" s="530"/>
      <c r="H62" s="523"/>
      <c r="I62" s="524"/>
      <c r="J62" s="524"/>
      <c r="K62" s="525"/>
      <c r="L62" s="546"/>
      <c r="M62" s="550"/>
      <c r="N62" s="548"/>
      <c r="O62" s="123" t="s">
        <v>436</v>
      </c>
      <c r="P62" s="123" t="s">
        <v>437</v>
      </c>
      <c r="Q62" s="123" t="s">
        <v>438</v>
      </c>
    </row>
    <row r="63" spans="2:19" ht="30" customHeight="1" x14ac:dyDescent="0.3">
      <c r="B63" s="531" t="s">
        <v>458</v>
      </c>
      <c r="C63" s="532"/>
      <c r="D63" s="529"/>
      <c r="E63" s="524"/>
      <c r="F63" s="524"/>
      <c r="G63" s="530"/>
      <c r="H63" s="523"/>
      <c r="I63" s="524"/>
      <c r="J63" s="524"/>
      <c r="K63" s="525"/>
      <c r="L63" s="546"/>
      <c r="M63" s="56" t="s">
        <v>459</v>
      </c>
      <c r="N63" s="191">
        <v>1</v>
      </c>
      <c r="O63" s="192">
        <v>278750666</v>
      </c>
      <c r="P63" s="193"/>
      <c r="Q63" s="192"/>
      <c r="R63" s="58"/>
      <c r="S63" s="58"/>
    </row>
    <row r="64" spans="2:19" ht="37.5" customHeight="1" x14ac:dyDescent="0.3">
      <c r="B64" s="531" t="s">
        <v>460</v>
      </c>
      <c r="C64" s="532"/>
      <c r="D64" s="529" t="s">
        <v>461</v>
      </c>
      <c r="E64" s="524"/>
      <c r="F64" s="524"/>
      <c r="G64" s="530"/>
      <c r="H64" s="523" t="s">
        <v>462</v>
      </c>
      <c r="I64" s="524"/>
      <c r="J64" s="524"/>
      <c r="K64" s="525"/>
      <c r="L64" s="546"/>
      <c r="M64" s="188">
        <v>2020</v>
      </c>
      <c r="N64" s="194">
        <v>2</v>
      </c>
      <c r="O64" s="195">
        <f>30000000+19944847</f>
        <v>49944847</v>
      </c>
      <c r="P64" s="199"/>
      <c r="Q64" s="198"/>
      <c r="R64" s="58"/>
      <c r="S64" s="58"/>
    </row>
    <row r="65" spans="2:19" ht="30" customHeight="1" x14ac:dyDescent="0.3">
      <c r="B65" s="531" t="s">
        <v>463</v>
      </c>
      <c r="C65" s="532"/>
      <c r="D65" s="529"/>
      <c r="E65" s="524"/>
      <c r="F65" s="524"/>
      <c r="G65" s="530"/>
      <c r="H65" s="523"/>
      <c r="I65" s="524"/>
      <c r="J65" s="524"/>
      <c r="K65" s="525"/>
      <c r="L65" s="546"/>
      <c r="M65" s="189">
        <v>2021</v>
      </c>
      <c r="N65" s="197">
        <v>1</v>
      </c>
      <c r="O65" s="198">
        <v>21187536</v>
      </c>
      <c r="P65" s="196"/>
      <c r="Q65" s="195"/>
      <c r="R65" s="58"/>
      <c r="S65" s="58"/>
    </row>
    <row r="66" spans="2:19" ht="30" customHeight="1" x14ac:dyDescent="0.3">
      <c r="B66" s="582" t="s">
        <v>464</v>
      </c>
      <c r="C66" s="583"/>
      <c r="D66" s="529"/>
      <c r="E66" s="524"/>
      <c r="F66" s="524"/>
      <c r="G66" s="530"/>
      <c r="H66" s="523"/>
      <c r="I66" s="524"/>
      <c r="J66" s="524"/>
      <c r="K66" s="525"/>
      <c r="L66" s="546"/>
      <c r="M66" s="189" t="s">
        <v>465</v>
      </c>
      <c r="N66" s="197">
        <v>1</v>
      </c>
      <c r="O66" s="198">
        <v>140856363</v>
      </c>
      <c r="P66" s="189"/>
      <c r="Q66" s="198"/>
      <c r="R66" s="58"/>
      <c r="S66" s="58"/>
    </row>
    <row r="67" spans="2:19" ht="30" customHeight="1" thickBot="1" x14ac:dyDescent="0.35">
      <c r="B67" s="531" t="s">
        <v>466</v>
      </c>
      <c r="C67" s="532"/>
      <c r="D67" s="529"/>
      <c r="E67" s="524"/>
      <c r="F67" s="524"/>
      <c r="G67" s="530"/>
      <c r="H67" s="523"/>
      <c r="I67" s="524"/>
      <c r="J67" s="524"/>
      <c r="K67" s="525"/>
      <c r="L67" s="546"/>
      <c r="M67" s="23"/>
      <c r="N67" s="203"/>
      <c r="O67" s="204"/>
      <c r="P67" s="205"/>
      <c r="Q67" s="204"/>
      <c r="R67" s="58"/>
      <c r="S67" s="58"/>
    </row>
    <row r="68" spans="2:19" ht="30" customHeight="1" thickBot="1" x14ac:dyDescent="0.35">
      <c r="B68" s="551" t="s">
        <v>467</v>
      </c>
      <c r="C68" s="552"/>
      <c r="D68" s="553"/>
      <c r="E68" s="554"/>
      <c r="F68" s="554"/>
      <c r="G68" s="555"/>
      <c r="H68" s="520"/>
      <c r="I68" s="521"/>
      <c r="J68" s="521"/>
      <c r="K68" s="522"/>
      <c r="L68" s="546"/>
      <c r="M68" s="75" t="s">
        <v>441</v>
      </c>
      <c r="N68" s="571" t="s">
        <v>442</v>
      </c>
      <c r="O68" s="571"/>
      <c r="P68" s="571"/>
      <c r="Q68" s="571"/>
      <c r="R68" s="74"/>
      <c r="S68" s="74"/>
    </row>
    <row r="69" spans="2:19" ht="15" customHeight="1" x14ac:dyDescent="0.3">
      <c r="B69" s="518"/>
      <c r="C69" s="518"/>
      <c r="D69" s="518"/>
      <c r="E69" s="518"/>
      <c r="F69" s="518"/>
      <c r="G69" s="518"/>
      <c r="H69" s="518"/>
      <c r="I69" s="518"/>
      <c r="J69" s="518"/>
      <c r="K69" s="518"/>
      <c r="L69" s="518"/>
      <c r="M69" s="518"/>
      <c r="N69" s="518"/>
      <c r="O69" s="518"/>
      <c r="P69" s="518"/>
      <c r="Q69" s="518"/>
      <c r="R69" s="518"/>
      <c r="S69" s="518"/>
    </row>
    <row r="70" spans="2:19" ht="15" customHeight="1" x14ac:dyDescent="0.3">
      <c r="B70" s="519"/>
      <c r="C70" s="519"/>
      <c r="D70" s="519"/>
      <c r="E70" s="519"/>
      <c r="F70" s="519"/>
      <c r="G70" s="519"/>
      <c r="H70" s="519"/>
      <c r="I70" s="519"/>
      <c r="J70" s="519"/>
      <c r="K70" s="519"/>
      <c r="L70" s="519"/>
      <c r="M70" s="519"/>
      <c r="N70" s="519"/>
      <c r="O70" s="519"/>
      <c r="P70" s="519"/>
      <c r="Q70" s="519"/>
      <c r="R70" s="519"/>
      <c r="S70" s="519"/>
    </row>
    <row r="72" spans="2:19" ht="15" customHeight="1" x14ac:dyDescent="0.3">
      <c r="B72" s="317" t="s">
        <v>416</v>
      </c>
      <c r="C72" s="515" t="s">
        <v>443</v>
      </c>
      <c r="D72" s="516"/>
      <c r="E72" s="517"/>
    </row>
    <row r="73" spans="2:19" ht="15" customHeight="1" x14ac:dyDescent="0.3">
      <c r="B73" s="318" t="s">
        <v>417</v>
      </c>
      <c r="C73" s="572" t="s">
        <v>444</v>
      </c>
      <c r="D73" s="573"/>
      <c r="E73" s="574"/>
    </row>
    <row r="74" spans="2:19" ht="15" customHeight="1" x14ac:dyDescent="0.3">
      <c r="B74" s="318" t="s">
        <v>418</v>
      </c>
      <c r="C74" s="572" t="s">
        <v>445</v>
      </c>
      <c r="D74" s="573"/>
      <c r="E74" s="574"/>
    </row>
    <row r="75" spans="2:19" ht="15" customHeight="1" x14ac:dyDescent="0.3">
      <c r="B75" s="319" t="s">
        <v>419</v>
      </c>
      <c r="C75" s="579" t="s">
        <v>446</v>
      </c>
      <c r="D75" s="580"/>
      <c r="E75" s="581"/>
    </row>
    <row r="78" spans="2:19" ht="15" customHeight="1" thickBot="1" x14ac:dyDescent="0.35"/>
    <row r="79" spans="2:19" ht="15" customHeight="1" thickBot="1" x14ac:dyDescent="0.35">
      <c r="B79" s="547" t="s">
        <v>405</v>
      </c>
      <c r="C79" s="556" t="s">
        <v>406</v>
      </c>
      <c r="D79" s="559" t="s">
        <v>407</v>
      </c>
      <c r="E79" s="561"/>
      <c r="F79" s="559" t="s">
        <v>408</v>
      </c>
      <c r="G79" s="537" t="s">
        <v>409</v>
      </c>
      <c r="H79" s="538"/>
      <c r="I79" s="538"/>
      <c r="J79" s="538"/>
      <c r="K79" s="539"/>
      <c r="L79" s="541" t="s">
        <v>410</v>
      </c>
      <c r="M79" s="514"/>
      <c r="N79" s="539" t="s">
        <v>411</v>
      </c>
      <c r="O79" s="535" t="s">
        <v>412</v>
      </c>
      <c r="P79" s="536"/>
      <c r="Q79" s="536"/>
      <c r="R79" s="539" t="s">
        <v>413</v>
      </c>
      <c r="S79" s="539" t="s">
        <v>414</v>
      </c>
    </row>
    <row r="80" spans="2:19" ht="31.5" customHeight="1" thickBot="1" x14ac:dyDescent="0.35">
      <c r="B80" s="548"/>
      <c r="C80" s="557"/>
      <c r="D80" s="560"/>
      <c r="E80" s="562"/>
      <c r="F80" s="560"/>
      <c r="G80" s="115" t="s">
        <v>415</v>
      </c>
      <c r="H80" s="116" t="s">
        <v>416</v>
      </c>
      <c r="I80" s="117" t="s">
        <v>417</v>
      </c>
      <c r="J80" s="117" t="s">
        <v>418</v>
      </c>
      <c r="K80" s="118" t="s">
        <v>419</v>
      </c>
      <c r="L80" s="119" t="s">
        <v>420</v>
      </c>
      <c r="M80" s="120" t="s">
        <v>421</v>
      </c>
      <c r="N80" s="540"/>
      <c r="O80" s="121" t="s">
        <v>422</v>
      </c>
      <c r="P80" s="122" t="s">
        <v>423</v>
      </c>
      <c r="Q80" s="122" t="s">
        <v>157</v>
      </c>
      <c r="R80" s="540"/>
      <c r="S80" s="540"/>
    </row>
    <row r="81" spans="2:19" ht="27.75" thickBot="1" x14ac:dyDescent="0.35">
      <c r="B81" s="190" t="s">
        <v>468</v>
      </c>
      <c r="C81" s="50" t="s">
        <v>469</v>
      </c>
      <c r="D81" s="533">
        <v>68</v>
      </c>
      <c r="E81" s="534"/>
      <c r="F81" s="51">
        <f>G81+L81+M81+N81+O81+R81+P81+Q81+S81</f>
        <v>1</v>
      </c>
      <c r="G81" s="48">
        <f>+H81+J81</f>
        <v>0</v>
      </c>
      <c r="H81" s="52"/>
      <c r="I81" s="52"/>
      <c r="J81" s="52"/>
      <c r="K81" s="53"/>
      <c r="L81" s="54"/>
      <c r="M81" s="53"/>
      <c r="N81" s="49"/>
      <c r="O81" s="49"/>
      <c r="P81" s="49"/>
      <c r="Q81" s="49"/>
      <c r="R81" s="49"/>
      <c r="S81" s="49">
        <v>1</v>
      </c>
    </row>
    <row r="82" spans="2:19" ht="15" customHeight="1" x14ac:dyDescent="0.3">
      <c r="B82" s="542"/>
      <c r="C82" s="518"/>
      <c r="D82" s="518"/>
      <c r="E82" s="518"/>
      <c r="F82" s="518"/>
      <c r="G82" s="518"/>
      <c r="H82" s="518"/>
      <c r="I82" s="518"/>
      <c r="J82" s="518"/>
      <c r="K82" s="518"/>
      <c r="L82" s="518"/>
      <c r="M82" s="518"/>
      <c r="N82" s="518"/>
      <c r="O82" s="518"/>
      <c r="P82" s="518"/>
      <c r="Q82" s="518"/>
      <c r="R82" s="518"/>
      <c r="S82" s="518"/>
    </row>
    <row r="83" spans="2:19" ht="15" customHeight="1" thickBot="1" x14ac:dyDescent="0.35">
      <c r="B83" s="518"/>
      <c r="C83" s="518"/>
      <c r="D83" s="518"/>
      <c r="E83" s="518"/>
      <c r="F83" s="518"/>
      <c r="G83" s="518"/>
      <c r="H83" s="518"/>
      <c r="I83" s="518"/>
      <c r="J83" s="518"/>
      <c r="K83" s="518"/>
      <c r="L83" s="518"/>
      <c r="M83" s="518"/>
      <c r="N83" s="518"/>
      <c r="O83" s="518"/>
      <c r="P83" s="518"/>
      <c r="Q83" s="518"/>
      <c r="R83" s="518"/>
      <c r="S83" s="518"/>
    </row>
    <row r="84" spans="2:19" ht="15" customHeight="1" thickBot="1" x14ac:dyDescent="0.35">
      <c r="B84" s="567" t="s">
        <v>426</v>
      </c>
      <c r="C84" s="568"/>
      <c r="D84" s="543" t="s">
        <v>427</v>
      </c>
      <c r="E84" s="544"/>
      <c r="F84" s="544"/>
      <c r="G84" s="545"/>
      <c r="H84" s="565" t="s">
        <v>428</v>
      </c>
      <c r="I84" s="556"/>
      <c r="J84" s="556"/>
      <c r="K84" s="566"/>
      <c r="L84" s="546"/>
      <c r="M84" s="578" t="s">
        <v>429</v>
      </c>
      <c r="N84" s="576"/>
      <c r="O84" s="576"/>
      <c r="P84" s="576"/>
      <c r="Q84" s="577"/>
      <c r="R84" s="39"/>
      <c r="S84" s="39"/>
    </row>
    <row r="85" spans="2:19" ht="30" customHeight="1" thickBot="1" x14ac:dyDescent="0.35">
      <c r="B85" s="563" t="s">
        <v>470</v>
      </c>
      <c r="C85" s="564"/>
      <c r="D85" s="526"/>
      <c r="E85" s="527"/>
      <c r="F85" s="527"/>
      <c r="G85" s="528"/>
      <c r="H85" s="569"/>
      <c r="I85" s="527"/>
      <c r="J85" s="527"/>
      <c r="K85" s="570"/>
      <c r="L85" s="546"/>
      <c r="M85" s="549" t="s">
        <v>34</v>
      </c>
      <c r="N85" s="547" t="s">
        <v>433</v>
      </c>
      <c r="O85" s="575" t="s">
        <v>434</v>
      </c>
      <c r="P85" s="576"/>
      <c r="Q85" s="577"/>
      <c r="R85" s="39"/>
      <c r="S85" s="39"/>
    </row>
    <row r="86" spans="2:19" ht="30" customHeight="1" thickBot="1" x14ac:dyDescent="0.35">
      <c r="B86" s="531" t="s">
        <v>471</v>
      </c>
      <c r="C86" s="532"/>
      <c r="D86" s="529"/>
      <c r="E86" s="524"/>
      <c r="F86" s="524"/>
      <c r="G86" s="530"/>
      <c r="H86" s="523"/>
      <c r="I86" s="524"/>
      <c r="J86" s="524"/>
      <c r="K86" s="525"/>
      <c r="L86" s="546"/>
      <c r="M86" s="550"/>
      <c r="N86" s="548"/>
      <c r="O86" s="123" t="s">
        <v>436</v>
      </c>
      <c r="P86" s="123" t="s">
        <v>437</v>
      </c>
      <c r="Q86" s="123" t="s">
        <v>438</v>
      </c>
    </row>
    <row r="87" spans="2:19" ht="30" customHeight="1" x14ac:dyDescent="0.3">
      <c r="B87" s="531" t="s">
        <v>472</v>
      </c>
      <c r="C87" s="532"/>
      <c r="D87" s="529"/>
      <c r="E87" s="524"/>
      <c r="F87" s="524"/>
      <c r="G87" s="530"/>
      <c r="H87" s="523"/>
      <c r="I87" s="524"/>
      <c r="J87" s="524"/>
      <c r="K87" s="525"/>
      <c r="L87" s="546"/>
      <c r="M87" s="56" t="s">
        <v>440</v>
      </c>
      <c r="N87" s="191">
        <v>1</v>
      </c>
      <c r="O87" s="192">
        <v>30000000</v>
      </c>
      <c r="P87" s="193">
        <v>89000000</v>
      </c>
      <c r="Q87" s="61"/>
      <c r="R87" s="58"/>
      <c r="S87" s="58"/>
    </row>
    <row r="88" spans="2:19" ht="30" customHeight="1" x14ac:dyDescent="0.3">
      <c r="B88" s="531" t="s">
        <v>473</v>
      </c>
      <c r="C88" s="532"/>
      <c r="D88" s="529"/>
      <c r="E88" s="524"/>
      <c r="F88" s="524"/>
      <c r="G88" s="530"/>
      <c r="H88" s="523"/>
      <c r="I88" s="524"/>
      <c r="J88" s="524"/>
      <c r="K88" s="525"/>
      <c r="L88" s="546"/>
      <c r="M88" s="189"/>
      <c r="N88" s="200"/>
      <c r="O88" s="62"/>
      <c r="P88" s="201"/>
      <c r="Q88" s="62"/>
      <c r="R88" s="58"/>
      <c r="S88" s="58"/>
    </row>
    <row r="89" spans="2:19" ht="30" customHeight="1" x14ac:dyDescent="0.3">
      <c r="B89" s="531" t="s">
        <v>474</v>
      </c>
      <c r="C89" s="532"/>
      <c r="D89" s="529"/>
      <c r="E89" s="524"/>
      <c r="F89" s="524"/>
      <c r="G89" s="530"/>
      <c r="H89" s="523"/>
      <c r="I89" s="524"/>
      <c r="J89" s="524"/>
      <c r="K89" s="525"/>
      <c r="L89" s="546"/>
      <c r="M89" s="189"/>
      <c r="N89" s="200"/>
      <c r="O89" s="62"/>
      <c r="P89" s="201"/>
      <c r="Q89" s="62"/>
      <c r="R89" s="58"/>
      <c r="S89" s="58"/>
    </row>
    <row r="90" spans="2:19" ht="30" customHeight="1" x14ac:dyDescent="0.3">
      <c r="B90" s="531" t="s">
        <v>475</v>
      </c>
      <c r="C90" s="532"/>
      <c r="D90" s="529"/>
      <c r="E90" s="524"/>
      <c r="F90" s="524"/>
      <c r="G90" s="530"/>
      <c r="H90" s="523"/>
      <c r="I90" s="524"/>
      <c r="J90" s="524"/>
      <c r="K90" s="525"/>
      <c r="L90" s="546"/>
      <c r="M90" s="189"/>
      <c r="N90" s="200"/>
      <c r="O90" s="62"/>
      <c r="P90" s="201"/>
      <c r="Q90" s="62"/>
      <c r="R90" s="58"/>
      <c r="S90" s="58"/>
    </row>
    <row r="91" spans="2:19" ht="15" customHeight="1" thickBot="1" x14ac:dyDescent="0.35">
      <c r="B91" s="531"/>
      <c r="C91" s="532"/>
      <c r="D91" s="529"/>
      <c r="E91" s="524"/>
      <c r="F91" s="524"/>
      <c r="G91" s="530"/>
      <c r="H91" s="523"/>
      <c r="I91" s="524"/>
      <c r="J91" s="524"/>
      <c r="K91" s="525"/>
      <c r="L91" s="546"/>
      <c r="M91" s="23"/>
      <c r="N91" s="60"/>
      <c r="O91" s="63"/>
      <c r="P91" s="65"/>
      <c r="Q91" s="63"/>
      <c r="R91" s="58"/>
      <c r="S91" s="58"/>
    </row>
    <row r="92" spans="2:19" ht="15" customHeight="1" thickBot="1" x14ac:dyDescent="0.35">
      <c r="B92" s="551"/>
      <c r="C92" s="552"/>
      <c r="D92" s="553"/>
      <c r="E92" s="554"/>
      <c r="F92" s="554"/>
      <c r="G92" s="555"/>
      <c r="H92" s="520"/>
      <c r="I92" s="521"/>
      <c r="J92" s="521"/>
      <c r="K92" s="522"/>
      <c r="L92" s="546"/>
      <c r="M92" s="75" t="s">
        <v>441</v>
      </c>
      <c r="N92" s="571" t="s">
        <v>442</v>
      </c>
      <c r="O92" s="571"/>
      <c r="P92" s="571"/>
      <c r="Q92" s="571"/>
      <c r="R92" s="74"/>
      <c r="S92" s="74"/>
    </row>
    <row r="93" spans="2:19" ht="15" customHeight="1" x14ac:dyDescent="0.3">
      <c r="B93" s="518"/>
      <c r="C93" s="518"/>
      <c r="D93" s="518"/>
      <c r="E93" s="518"/>
      <c r="F93" s="518"/>
      <c r="G93" s="518"/>
      <c r="H93" s="518"/>
      <c r="I93" s="518"/>
      <c r="J93" s="518"/>
      <c r="K93" s="518"/>
      <c r="L93" s="518"/>
      <c r="M93" s="518"/>
      <c r="N93" s="518"/>
      <c r="O93" s="518"/>
      <c r="P93" s="518"/>
      <c r="Q93" s="518"/>
      <c r="R93" s="518"/>
      <c r="S93" s="518"/>
    </row>
    <row r="94" spans="2:19" ht="15" customHeight="1" x14ac:dyDescent="0.3">
      <c r="B94" s="519"/>
      <c r="C94" s="519"/>
      <c r="D94" s="519"/>
      <c r="E94" s="519"/>
      <c r="F94" s="519"/>
      <c r="G94" s="519"/>
      <c r="H94" s="519"/>
      <c r="I94" s="519"/>
      <c r="J94" s="519"/>
      <c r="K94" s="519"/>
      <c r="L94" s="519"/>
      <c r="M94" s="519"/>
      <c r="N94" s="519"/>
      <c r="O94" s="519"/>
      <c r="P94" s="519"/>
      <c r="Q94" s="519"/>
      <c r="R94" s="519"/>
      <c r="S94" s="519"/>
    </row>
    <row r="96" spans="2:19" ht="15" customHeight="1" x14ac:dyDescent="0.3">
      <c r="B96" s="317" t="s">
        <v>416</v>
      </c>
      <c r="C96" s="515" t="s">
        <v>443</v>
      </c>
      <c r="D96" s="516"/>
      <c r="E96" s="517"/>
    </row>
    <row r="97" spans="2:19" ht="15" customHeight="1" x14ac:dyDescent="0.3">
      <c r="B97" s="318" t="s">
        <v>417</v>
      </c>
      <c r="C97" s="572" t="s">
        <v>444</v>
      </c>
      <c r="D97" s="573"/>
      <c r="E97" s="574"/>
    </row>
    <row r="98" spans="2:19" ht="15" customHeight="1" x14ac:dyDescent="0.3">
      <c r="B98" s="318" t="s">
        <v>418</v>
      </c>
      <c r="C98" s="572" t="s">
        <v>445</v>
      </c>
      <c r="D98" s="573"/>
      <c r="E98" s="574"/>
    </row>
    <row r="99" spans="2:19" ht="15" customHeight="1" x14ac:dyDescent="0.3">
      <c r="B99" s="319" t="s">
        <v>419</v>
      </c>
      <c r="C99" s="579" t="s">
        <v>446</v>
      </c>
      <c r="D99" s="580"/>
      <c r="E99" s="581"/>
    </row>
    <row r="102" spans="2:19" ht="15" customHeight="1" thickBot="1" x14ac:dyDescent="0.35"/>
    <row r="103" spans="2:19" ht="15" customHeight="1" thickBot="1" x14ac:dyDescent="0.35">
      <c r="B103" s="547" t="s">
        <v>405</v>
      </c>
      <c r="C103" s="556" t="s">
        <v>406</v>
      </c>
      <c r="D103" s="559" t="s">
        <v>407</v>
      </c>
      <c r="E103" s="561"/>
      <c r="F103" s="559" t="s">
        <v>408</v>
      </c>
      <c r="G103" s="537" t="s">
        <v>409</v>
      </c>
      <c r="H103" s="538"/>
      <c r="I103" s="538"/>
      <c r="J103" s="538"/>
      <c r="K103" s="539"/>
      <c r="L103" s="541" t="s">
        <v>410</v>
      </c>
      <c r="M103" s="514"/>
      <c r="N103" s="539" t="s">
        <v>411</v>
      </c>
      <c r="O103" s="535" t="s">
        <v>412</v>
      </c>
      <c r="P103" s="536"/>
      <c r="Q103" s="536"/>
      <c r="R103" s="539" t="s">
        <v>413</v>
      </c>
      <c r="S103" s="539" t="s">
        <v>414</v>
      </c>
    </row>
    <row r="104" spans="2:19" ht="33.75" customHeight="1" thickBot="1" x14ac:dyDescent="0.35">
      <c r="B104" s="548"/>
      <c r="C104" s="557"/>
      <c r="D104" s="560"/>
      <c r="E104" s="562"/>
      <c r="F104" s="560"/>
      <c r="G104" s="115" t="s">
        <v>415</v>
      </c>
      <c r="H104" s="116" t="s">
        <v>416</v>
      </c>
      <c r="I104" s="117" t="s">
        <v>417</v>
      </c>
      <c r="J104" s="117" t="s">
        <v>418</v>
      </c>
      <c r="K104" s="118" t="s">
        <v>419</v>
      </c>
      <c r="L104" s="119" t="s">
        <v>420</v>
      </c>
      <c r="M104" s="120" t="s">
        <v>421</v>
      </c>
      <c r="N104" s="540"/>
      <c r="O104" s="121" t="s">
        <v>422</v>
      </c>
      <c r="P104" s="122" t="s">
        <v>423</v>
      </c>
      <c r="Q104" s="122" t="s">
        <v>157</v>
      </c>
      <c r="R104" s="540"/>
      <c r="S104" s="540"/>
    </row>
    <row r="105" spans="2:19" ht="29.25" customHeight="1" thickBot="1" x14ac:dyDescent="0.35">
      <c r="B105" s="190" t="s">
        <v>476</v>
      </c>
      <c r="C105" s="50" t="s">
        <v>477</v>
      </c>
      <c r="D105" s="533">
        <v>4</v>
      </c>
      <c r="E105" s="534"/>
      <c r="F105" s="51">
        <f>G105+L105+M105+N105+O105+R105+P105+Q105+S105</f>
        <v>1</v>
      </c>
      <c r="G105" s="48">
        <f>+H105+J105</f>
        <v>0</v>
      </c>
      <c r="H105" s="52"/>
      <c r="I105" s="52"/>
      <c r="J105" s="52"/>
      <c r="K105" s="53"/>
      <c r="L105" s="54"/>
      <c r="M105" s="53"/>
      <c r="N105" s="49"/>
      <c r="O105" s="49"/>
      <c r="P105" s="49"/>
      <c r="Q105" s="49"/>
      <c r="R105" s="49"/>
      <c r="S105" s="49">
        <v>1</v>
      </c>
    </row>
    <row r="106" spans="2:19" ht="15" customHeight="1" x14ac:dyDescent="0.3">
      <c r="B106" s="542"/>
      <c r="C106" s="518"/>
      <c r="D106" s="518"/>
      <c r="E106" s="518"/>
      <c r="F106" s="518"/>
      <c r="G106" s="518"/>
      <c r="H106" s="518"/>
      <c r="I106" s="518"/>
      <c r="J106" s="518"/>
      <c r="K106" s="518"/>
      <c r="L106" s="518"/>
      <c r="M106" s="518"/>
      <c r="N106" s="518"/>
      <c r="O106" s="518"/>
      <c r="P106" s="518"/>
      <c r="Q106" s="518"/>
      <c r="R106" s="518"/>
      <c r="S106" s="518"/>
    </row>
    <row r="107" spans="2:19" ht="15" customHeight="1" thickBot="1" x14ac:dyDescent="0.35">
      <c r="B107" s="518"/>
      <c r="C107" s="518"/>
      <c r="D107" s="518"/>
      <c r="E107" s="518"/>
      <c r="F107" s="518"/>
      <c r="G107" s="518"/>
      <c r="H107" s="518"/>
      <c r="I107" s="518"/>
      <c r="J107" s="518"/>
      <c r="K107" s="518"/>
      <c r="L107" s="518"/>
      <c r="M107" s="518"/>
      <c r="N107" s="518"/>
      <c r="O107" s="518"/>
      <c r="P107" s="518"/>
      <c r="Q107" s="518"/>
      <c r="R107" s="518"/>
      <c r="S107" s="518"/>
    </row>
    <row r="108" spans="2:19" ht="15" customHeight="1" thickBot="1" x14ac:dyDescent="0.35">
      <c r="B108" s="567" t="s">
        <v>426</v>
      </c>
      <c r="C108" s="568"/>
      <c r="D108" s="543" t="s">
        <v>427</v>
      </c>
      <c r="E108" s="544"/>
      <c r="F108" s="544"/>
      <c r="G108" s="545"/>
      <c r="H108" s="565" t="s">
        <v>428</v>
      </c>
      <c r="I108" s="556"/>
      <c r="J108" s="556"/>
      <c r="K108" s="566"/>
      <c r="L108" s="546"/>
      <c r="M108" s="578" t="s">
        <v>429</v>
      </c>
      <c r="N108" s="576"/>
      <c r="O108" s="576"/>
      <c r="P108" s="576"/>
      <c r="Q108" s="577"/>
      <c r="R108" s="39"/>
      <c r="S108" s="39"/>
    </row>
    <row r="109" spans="2:19" ht="30" customHeight="1" thickBot="1" x14ac:dyDescent="0.35">
      <c r="B109" s="563" t="s">
        <v>478</v>
      </c>
      <c r="C109" s="564"/>
      <c r="D109" s="526"/>
      <c r="E109" s="527"/>
      <c r="F109" s="527"/>
      <c r="G109" s="528"/>
      <c r="H109" s="569"/>
      <c r="I109" s="527"/>
      <c r="J109" s="527"/>
      <c r="K109" s="570"/>
      <c r="L109" s="546"/>
      <c r="M109" s="549" t="s">
        <v>34</v>
      </c>
      <c r="N109" s="547" t="s">
        <v>433</v>
      </c>
      <c r="O109" s="575" t="s">
        <v>434</v>
      </c>
      <c r="P109" s="576"/>
      <c r="Q109" s="577"/>
      <c r="R109" s="39"/>
      <c r="S109" s="39"/>
    </row>
    <row r="110" spans="2:19" ht="30" customHeight="1" thickBot="1" x14ac:dyDescent="0.35">
      <c r="B110" s="531" t="s">
        <v>479</v>
      </c>
      <c r="C110" s="532"/>
      <c r="D110" s="529"/>
      <c r="E110" s="524"/>
      <c r="F110" s="524"/>
      <c r="G110" s="530"/>
      <c r="H110" s="523"/>
      <c r="I110" s="524"/>
      <c r="J110" s="524"/>
      <c r="K110" s="525"/>
      <c r="L110" s="546"/>
      <c r="M110" s="550"/>
      <c r="N110" s="548"/>
      <c r="O110" s="123" t="s">
        <v>436</v>
      </c>
      <c r="P110" s="123" t="s">
        <v>437</v>
      </c>
      <c r="Q110" s="123" t="s">
        <v>438</v>
      </c>
    </row>
    <row r="111" spans="2:19" ht="15" customHeight="1" x14ac:dyDescent="0.25">
      <c r="B111" s="531"/>
      <c r="C111" s="532"/>
      <c r="D111" s="529"/>
      <c r="E111" s="524"/>
      <c r="F111" s="524"/>
      <c r="G111" s="530"/>
      <c r="H111" s="523"/>
      <c r="I111" s="524"/>
      <c r="J111" s="524"/>
      <c r="K111" s="525"/>
      <c r="L111" s="546"/>
      <c r="M111" s="206">
        <v>2019</v>
      </c>
      <c r="N111" s="207">
        <v>1</v>
      </c>
      <c r="O111" s="208">
        <v>29937398</v>
      </c>
      <c r="P111" s="209"/>
      <c r="Q111" s="208"/>
      <c r="R111" s="58"/>
      <c r="S111" s="58"/>
    </row>
    <row r="112" spans="2:19" ht="15" customHeight="1" x14ac:dyDescent="0.25">
      <c r="B112" s="531"/>
      <c r="C112" s="532"/>
      <c r="D112" s="529"/>
      <c r="E112" s="524"/>
      <c r="F112" s="524"/>
      <c r="G112" s="530"/>
      <c r="H112" s="523"/>
      <c r="I112" s="524"/>
      <c r="J112" s="524"/>
      <c r="K112" s="525"/>
      <c r="L112" s="546"/>
      <c r="M112" s="210"/>
      <c r="N112" s="211"/>
      <c r="O112" s="212"/>
      <c r="P112" s="213"/>
      <c r="Q112" s="212"/>
      <c r="R112" s="58"/>
      <c r="S112" s="58"/>
    </row>
    <row r="113" spans="2:19" ht="15" customHeight="1" x14ac:dyDescent="0.25">
      <c r="B113" s="531"/>
      <c r="C113" s="532"/>
      <c r="D113" s="529"/>
      <c r="E113" s="524"/>
      <c r="F113" s="524"/>
      <c r="G113" s="530"/>
      <c r="H113" s="523"/>
      <c r="I113" s="524"/>
      <c r="J113" s="524"/>
      <c r="K113" s="525"/>
      <c r="L113" s="546"/>
      <c r="M113" s="210"/>
      <c r="N113" s="211"/>
      <c r="O113" s="212"/>
      <c r="P113" s="213"/>
      <c r="Q113" s="212"/>
      <c r="R113" s="58"/>
      <c r="S113" s="58"/>
    </row>
    <row r="114" spans="2:19" ht="15" customHeight="1" x14ac:dyDescent="0.25">
      <c r="B114" s="531"/>
      <c r="C114" s="532"/>
      <c r="D114" s="529"/>
      <c r="E114" s="524"/>
      <c r="F114" s="524"/>
      <c r="G114" s="530"/>
      <c r="H114" s="523"/>
      <c r="I114" s="524"/>
      <c r="J114" s="524"/>
      <c r="K114" s="525"/>
      <c r="L114" s="546"/>
      <c r="M114" s="210"/>
      <c r="N114" s="211"/>
      <c r="O114" s="212"/>
      <c r="P114" s="213"/>
      <c r="Q114" s="212"/>
      <c r="R114" s="58"/>
      <c r="S114" s="58"/>
    </row>
    <row r="115" spans="2:19" ht="15" customHeight="1" thickBot="1" x14ac:dyDescent="0.3">
      <c r="B115" s="531"/>
      <c r="C115" s="532"/>
      <c r="D115" s="529"/>
      <c r="E115" s="524"/>
      <c r="F115" s="524"/>
      <c r="G115" s="530"/>
      <c r="H115" s="523"/>
      <c r="I115" s="524"/>
      <c r="J115" s="524"/>
      <c r="K115" s="525"/>
      <c r="L115" s="546"/>
      <c r="M115" s="214"/>
      <c r="N115" s="215"/>
      <c r="O115" s="216"/>
      <c r="P115" s="217"/>
      <c r="Q115" s="216"/>
      <c r="R115" s="58"/>
      <c r="S115" s="58"/>
    </row>
    <row r="116" spans="2:19" ht="15" customHeight="1" thickBot="1" x14ac:dyDescent="0.35">
      <c r="B116" s="551"/>
      <c r="C116" s="552"/>
      <c r="D116" s="553"/>
      <c r="E116" s="554"/>
      <c r="F116" s="554"/>
      <c r="G116" s="555"/>
      <c r="H116" s="520"/>
      <c r="I116" s="521"/>
      <c r="J116" s="521"/>
      <c r="K116" s="522"/>
      <c r="L116" s="546"/>
      <c r="M116" s="75" t="s">
        <v>441</v>
      </c>
      <c r="N116" s="571" t="s">
        <v>442</v>
      </c>
      <c r="O116" s="571"/>
      <c r="P116" s="571"/>
      <c r="Q116" s="571"/>
      <c r="R116" s="74"/>
      <c r="S116" s="74"/>
    </row>
    <row r="117" spans="2:19" ht="15" customHeight="1" x14ac:dyDescent="0.3">
      <c r="B117" s="518"/>
      <c r="C117" s="518"/>
      <c r="D117" s="518"/>
      <c r="E117" s="518"/>
      <c r="F117" s="518"/>
      <c r="G117" s="518"/>
      <c r="H117" s="518"/>
      <c r="I117" s="518"/>
      <c r="J117" s="518"/>
      <c r="K117" s="518"/>
      <c r="L117" s="518"/>
      <c r="M117" s="518"/>
      <c r="N117" s="518"/>
      <c r="O117" s="518"/>
      <c r="P117" s="518"/>
      <c r="Q117" s="518"/>
      <c r="R117" s="518"/>
      <c r="S117" s="518"/>
    </row>
    <row r="118" spans="2:19" ht="15" customHeight="1" x14ac:dyDescent="0.3">
      <c r="B118" s="519"/>
      <c r="C118" s="519"/>
      <c r="D118" s="519"/>
      <c r="E118" s="519"/>
      <c r="F118" s="519"/>
      <c r="G118" s="519"/>
      <c r="H118" s="519"/>
      <c r="I118" s="519"/>
      <c r="J118" s="519"/>
      <c r="K118" s="519"/>
      <c r="L118" s="519"/>
      <c r="M118" s="519"/>
      <c r="N118" s="519"/>
      <c r="O118" s="519"/>
      <c r="P118" s="519"/>
      <c r="Q118" s="519"/>
      <c r="R118" s="519"/>
      <c r="S118" s="519"/>
    </row>
    <row r="120" spans="2:19" ht="15" customHeight="1" x14ac:dyDescent="0.3">
      <c r="B120" s="317" t="s">
        <v>416</v>
      </c>
      <c r="C120" s="515" t="s">
        <v>443</v>
      </c>
      <c r="D120" s="516"/>
      <c r="E120" s="517"/>
    </row>
    <row r="121" spans="2:19" ht="15" customHeight="1" x14ac:dyDescent="0.3">
      <c r="B121" s="318" t="s">
        <v>417</v>
      </c>
      <c r="C121" s="572" t="s">
        <v>444</v>
      </c>
      <c r="D121" s="573"/>
      <c r="E121" s="574"/>
    </row>
    <row r="122" spans="2:19" ht="15" customHeight="1" x14ac:dyDescent="0.3">
      <c r="B122" s="318" t="s">
        <v>418</v>
      </c>
      <c r="C122" s="572" t="s">
        <v>445</v>
      </c>
      <c r="D122" s="573"/>
      <c r="E122" s="574"/>
    </row>
    <row r="123" spans="2:19" ht="15" customHeight="1" x14ac:dyDescent="0.3">
      <c r="B123" s="319" t="s">
        <v>419</v>
      </c>
      <c r="C123" s="579" t="s">
        <v>446</v>
      </c>
      <c r="D123" s="580"/>
      <c r="E123" s="581"/>
    </row>
    <row r="126" spans="2:19" ht="15" customHeight="1" thickBot="1" x14ac:dyDescent="0.35"/>
    <row r="127" spans="2:19" ht="15" customHeight="1" thickBot="1" x14ac:dyDescent="0.35">
      <c r="B127" s="547" t="s">
        <v>405</v>
      </c>
      <c r="C127" s="556" t="s">
        <v>406</v>
      </c>
      <c r="D127" s="559" t="s">
        <v>407</v>
      </c>
      <c r="E127" s="561"/>
      <c r="F127" s="559" t="s">
        <v>408</v>
      </c>
      <c r="G127" s="537" t="s">
        <v>409</v>
      </c>
      <c r="H127" s="538"/>
      <c r="I127" s="538"/>
      <c r="J127" s="538"/>
      <c r="K127" s="539"/>
      <c r="L127" s="541" t="s">
        <v>410</v>
      </c>
      <c r="M127" s="514"/>
      <c r="N127" s="539" t="s">
        <v>411</v>
      </c>
      <c r="O127" s="535" t="s">
        <v>412</v>
      </c>
      <c r="P127" s="536"/>
      <c r="Q127" s="536"/>
      <c r="R127" s="539" t="s">
        <v>413</v>
      </c>
      <c r="S127" s="539" t="s">
        <v>414</v>
      </c>
    </row>
    <row r="128" spans="2:19" ht="29.25" customHeight="1" thickBot="1" x14ac:dyDescent="0.35">
      <c r="B128" s="548"/>
      <c r="C128" s="557"/>
      <c r="D128" s="560"/>
      <c r="E128" s="562"/>
      <c r="F128" s="560"/>
      <c r="G128" s="115" t="s">
        <v>415</v>
      </c>
      <c r="H128" s="116" t="s">
        <v>416</v>
      </c>
      <c r="I128" s="117" t="s">
        <v>417</v>
      </c>
      <c r="J128" s="117" t="s">
        <v>418</v>
      </c>
      <c r="K128" s="118" t="s">
        <v>419</v>
      </c>
      <c r="L128" s="119" t="s">
        <v>420</v>
      </c>
      <c r="M128" s="120" t="s">
        <v>421</v>
      </c>
      <c r="N128" s="540"/>
      <c r="O128" s="121" t="s">
        <v>422</v>
      </c>
      <c r="P128" s="122" t="s">
        <v>423</v>
      </c>
      <c r="Q128" s="122" t="s">
        <v>157</v>
      </c>
      <c r="R128" s="540"/>
      <c r="S128" s="540"/>
    </row>
    <row r="129" spans="2:19" ht="29.25" customHeight="1" thickBot="1" x14ac:dyDescent="0.35">
      <c r="B129" s="190" t="s">
        <v>480</v>
      </c>
      <c r="C129" s="50" t="s">
        <v>477</v>
      </c>
      <c r="D129" s="533">
        <v>21</v>
      </c>
      <c r="E129" s="534"/>
      <c r="F129" s="51">
        <f>G129+L129+M129+N129+O129+R129+P129+Q129</f>
        <v>0</v>
      </c>
      <c r="G129" s="48">
        <f>+H129+J129</f>
        <v>0</v>
      </c>
      <c r="H129" s="52"/>
      <c r="I129" s="52"/>
      <c r="J129" s="52"/>
      <c r="K129" s="53"/>
      <c r="L129" s="54"/>
      <c r="M129" s="53"/>
      <c r="N129" s="49"/>
      <c r="O129" s="49"/>
      <c r="P129" s="49"/>
      <c r="Q129" s="49"/>
      <c r="R129" s="49"/>
      <c r="S129" s="49"/>
    </row>
    <row r="130" spans="2:19" ht="15" customHeight="1" x14ac:dyDescent="0.3">
      <c r="B130" s="542"/>
      <c r="C130" s="518"/>
      <c r="D130" s="518"/>
      <c r="E130" s="518"/>
      <c r="F130" s="518"/>
      <c r="G130" s="518"/>
      <c r="H130" s="518"/>
      <c r="I130" s="518"/>
      <c r="J130" s="518"/>
      <c r="K130" s="518"/>
      <c r="L130" s="518"/>
      <c r="M130" s="518"/>
      <c r="N130" s="518"/>
      <c r="O130" s="518"/>
      <c r="P130" s="518"/>
      <c r="Q130" s="518"/>
      <c r="R130" s="518"/>
      <c r="S130" s="518"/>
    </row>
    <row r="131" spans="2:19" ht="15" customHeight="1" thickBot="1" x14ac:dyDescent="0.35">
      <c r="B131" s="518"/>
      <c r="C131" s="518"/>
      <c r="D131" s="518"/>
      <c r="E131" s="518"/>
      <c r="F131" s="518"/>
      <c r="G131" s="518"/>
      <c r="H131" s="518"/>
      <c r="I131" s="518"/>
      <c r="J131" s="518"/>
      <c r="K131" s="518"/>
      <c r="L131" s="518"/>
      <c r="M131" s="518"/>
      <c r="N131" s="518"/>
      <c r="O131" s="518"/>
      <c r="P131" s="518"/>
      <c r="Q131" s="518"/>
      <c r="R131" s="518"/>
      <c r="S131" s="518"/>
    </row>
    <row r="132" spans="2:19" ht="15" customHeight="1" thickBot="1" x14ac:dyDescent="0.35">
      <c r="B132" s="567" t="s">
        <v>426</v>
      </c>
      <c r="C132" s="568"/>
      <c r="D132" s="543" t="s">
        <v>427</v>
      </c>
      <c r="E132" s="544"/>
      <c r="F132" s="544"/>
      <c r="G132" s="545"/>
      <c r="H132" s="565" t="s">
        <v>428</v>
      </c>
      <c r="I132" s="556"/>
      <c r="J132" s="556"/>
      <c r="K132" s="566"/>
      <c r="L132" s="546"/>
      <c r="M132" s="578" t="s">
        <v>429</v>
      </c>
      <c r="N132" s="576"/>
      <c r="O132" s="576"/>
      <c r="P132" s="576"/>
      <c r="Q132" s="577"/>
      <c r="R132" s="39"/>
      <c r="S132" s="39"/>
    </row>
    <row r="133" spans="2:19" ht="30" customHeight="1" thickBot="1" x14ac:dyDescent="0.35">
      <c r="B133" s="563" t="s">
        <v>481</v>
      </c>
      <c r="C133" s="564"/>
      <c r="D133" s="526"/>
      <c r="E133" s="527"/>
      <c r="F133" s="527"/>
      <c r="G133" s="528"/>
      <c r="H133" s="569"/>
      <c r="I133" s="527"/>
      <c r="J133" s="527"/>
      <c r="K133" s="570"/>
      <c r="L133" s="546"/>
      <c r="M133" s="549" t="s">
        <v>34</v>
      </c>
      <c r="N133" s="547" t="s">
        <v>433</v>
      </c>
      <c r="O133" s="575" t="s">
        <v>434</v>
      </c>
      <c r="P133" s="576"/>
      <c r="Q133" s="577"/>
      <c r="R133" s="39"/>
      <c r="S133" s="39"/>
    </row>
    <row r="134" spans="2:19" ht="30" customHeight="1" thickBot="1" x14ac:dyDescent="0.35">
      <c r="B134" s="531" t="s">
        <v>482</v>
      </c>
      <c r="C134" s="532"/>
      <c r="D134" s="529"/>
      <c r="E134" s="524"/>
      <c r="F134" s="524"/>
      <c r="G134" s="530"/>
      <c r="H134" s="523"/>
      <c r="I134" s="524"/>
      <c r="J134" s="524"/>
      <c r="K134" s="525"/>
      <c r="L134" s="546"/>
      <c r="M134" s="550"/>
      <c r="N134" s="548"/>
      <c r="O134" s="123" t="s">
        <v>436</v>
      </c>
      <c r="P134" s="123" t="s">
        <v>437</v>
      </c>
      <c r="Q134" s="123" t="s">
        <v>438</v>
      </c>
    </row>
    <row r="135" spans="2:19" ht="30" customHeight="1" x14ac:dyDescent="0.3">
      <c r="B135" s="531" t="s">
        <v>483</v>
      </c>
      <c r="C135" s="532"/>
      <c r="D135" s="529"/>
      <c r="E135" s="524"/>
      <c r="F135" s="524"/>
      <c r="G135" s="530"/>
      <c r="H135" s="523"/>
      <c r="I135" s="524"/>
      <c r="J135" s="524"/>
      <c r="K135" s="525"/>
      <c r="L135" s="546"/>
      <c r="M135" s="56"/>
      <c r="N135" s="59"/>
      <c r="O135" s="61"/>
      <c r="P135" s="64"/>
      <c r="Q135" s="61"/>
      <c r="R135" s="58"/>
      <c r="S135" s="58"/>
    </row>
    <row r="136" spans="2:19" ht="30" customHeight="1" x14ac:dyDescent="0.3">
      <c r="B136" s="531" t="s">
        <v>484</v>
      </c>
      <c r="C136" s="532"/>
      <c r="D136" s="529"/>
      <c r="E136" s="524"/>
      <c r="F136" s="524"/>
      <c r="G136" s="530"/>
      <c r="H136" s="523"/>
      <c r="I136" s="524"/>
      <c r="J136" s="524"/>
      <c r="K136" s="525"/>
      <c r="L136" s="546"/>
      <c r="M136" s="189"/>
      <c r="N136" s="200"/>
      <c r="O136" s="62"/>
      <c r="P136" s="201"/>
      <c r="Q136" s="62"/>
      <c r="R136" s="58"/>
      <c r="S136" s="58"/>
    </row>
    <row r="137" spans="2:19" ht="15" customHeight="1" x14ac:dyDescent="0.3">
      <c r="B137" s="531"/>
      <c r="C137" s="532"/>
      <c r="D137" s="529"/>
      <c r="E137" s="524"/>
      <c r="F137" s="524"/>
      <c r="G137" s="530"/>
      <c r="H137" s="523"/>
      <c r="I137" s="524"/>
      <c r="J137" s="524"/>
      <c r="K137" s="525"/>
      <c r="L137" s="546"/>
      <c r="M137" s="189"/>
      <c r="N137" s="200"/>
      <c r="O137" s="62"/>
      <c r="P137" s="201"/>
      <c r="Q137" s="62"/>
      <c r="R137" s="58"/>
      <c r="S137" s="58"/>
    </row>
    <row r="138" spans="2:19" ht="15" customHeight="1" x14ac:dyDescent="0.3">
      <c r="B138" s="531"/>
      <c r="C138" s="532"/>
      <c r="D138" s="529"/>
      <c r="E138" s="524"/>
      <c r="F138" s="524"/>
      <c r="G138" s="530"/>
      <c r="H138" s="523"/>
      <c r="I138" s="524"/>
      <c r="J138" s="524"/>
      <c r="K138" s="525"/>
      <c r="L138" s="546"/>
      <c r="M138" s="189"/>
      <c r="N138" s="200"/>
      <c r="O138" s="62"/>
      <c r="P138" s="201"/>
      <c r="Q138" s="62"/>
      <c r="R138" s="58"/>
      <c r="S138" s="58"/>
    </row>
    <row r="139" spans="2:19" ht="15" customHeight="1" thickBot="1" x14ac:dyDescent="0.35">
      <c r="B139" s="531"/>
      <c r="C139" s="532"/>
      <c r="D139" s="529"/>
      <c r="E139" s="524"/>
      <c r="F139" s="524"/>
      <c r="G139" s="530"/>
      <c r="H139" s="523"/>
      <c r="I139" s="524"/>
      <c r="J139" s="524"/>
      <c r="K139" s="525"/>
      <c r="L139" s="546"/>
      <c r="M139" s="23"/>
      <c r="N139" s="60"/>
      <c r="O139" s="63"/>
      <c r="P139" s="65"/>
      <c r="Q139" s="63"/>
      <c r="R139" s="58"/>
      <c r="S139" s="58"/>
    </row>
    <row r="140" spans="2:19" ht="15" customHeight="1" thickBot="1" x14ac:dyDescent="0.35">
      <c r="B140" s="551"/>
      <c r="C140" s="552"/>
      <c r="D140" s="553"/>
      <c r="E140" s="554"/>
      <c r="F140" s="554"/>
      <c r="G140" s="555"/>
      <c r="H140" s="520"/>
      <c r="I140" s="521"/>
      <c r="J140" s="521"/>
      <c r="K140" s="522"/>
      <c r="L140" s="546"/>
      <c r="M140" s="75" t="s">
        <v>441</v>
      </c>
      <c r="N140" s="571" t="s">
        <v>442</v>
      </c>
      <c r="O140" s="571"/>
      <c r="P140" s="571"/>
      <c r="Q140" s="571"/>
      <c r="R140" s="74"/>
      <c r="S140" s="74"/>
    </row>
    <row r="141" spans="2:19" ht="15" customHeight="1" x14ac:dyDescent="0.3">
      <c r="B141" s="518"/>
      <c r="C141" s="518"/>
      <c r="D141" s="518"/>
      <c r="E141" s="518"/>
      <c r="F141" s="518"/>
      <c r="G141" s="518"/>
      <c r="H141" s="518"/>
      <c r="I141" s="518"/>
      <c r="J141" s="518"/>
      <c r="K141" s="518"/>
      <c r="L141" s="518"/>
      <c r="M141" s="518"/>
      <c r="N141" s="518"/>
      <c r="O141" s="518"/>
      <c r="P141" s="518"/>
      <c r="Q141" s="518"/>
      <c r="R141" s="518"/>
      <c r="S141" s="518"/>
    </row>
    <row r="142" spans="2:19" ht="15" customHeight="1" x14ac:dyDescent="0.3">
      <c r="B142" s="519"/>
      <c r="C142" s="519"/>
      <c r="D142" s="519"/>
      <c r="E142" s="519"/>
      <c r="F142" s="519"/>
      <c r="G142" s="519"/>
      <c r="H142" s="519"/>
      <c r="I142" s="519"/>
      <c r="J142" s="519"/>
      <c r="K142" s="519"/>
      <c r="L142" s="519"/>
      <c r="M142" s="519"/>
      <c r="N142" s="519"/>
      <c r="O142" s="519"/>
      <c r="P142" s="519"/>
      <c r="Q142" s="519"/>
      <c r="R142" s="519"/>
      <c r="S142" s="519"/>
    </row>
    <row r="144" spans="2:19" ht="15" customHeight="1" x14ac:dyDescent="0.3">
      <c r="B144" s="317" t="s">
        <v>416</v>
      </c>
      <c r="C144" s="515" t="s">
        <v>443</v>
      </c>
      <c r="D144" s="516"/>
      <c r="E144" s="517"/>
    </row>
    <row r="145" spans="2:5" ht="15" customHeight="1" x14ac:dyDescent="0.3">
      <c r="B145" s="318" t="s">
        <v>417</v>
      </c>
      <c r="C145" s="572" t="s">
        <v>444</v>
      </c>
      <c r="D145" s="573"/>
      <c r="E145" s="574"/>
    </row>
    <row r="146" spans="2:5" ht="15" customHeight="1" x14ac:dyDescent="0.3">
      <c r="B146" s="318" t="s">
        <v>418</v>
      </c>
      <c r="C146" s="572" t="s">
        <v>445</v>
      </c>
      <c r="D146" s="573"/>
      <c r="E146" s="574"/>
    </row>
    <row r="147" spans="2:5" ht="15" customHeight="1" x14ac:dyDescent="0.3">
      <c r="B147" s="319" t="s">
        <v>419</v>
      </c>
      <c r="C147" s="579" t="s">
        <v>446</v>
      </c>
      <c r="D147" s="580"/>
      <c r="E147" s="581"/>
    </row>
  </sheetData>
  <mergeCells count="317">
    <mergeCell ref="C145:E145"/>
    <mergeCell ref="C146:E146"/>
    <mergeCell ref="C147:E147"/>
    <mergeCell ref="D138:G138"/>
    <mergeCell ref="H138:K138"/>
    <mergeCell ref="B139:C139"/>
    <mergeCell ref="D139:G139"/>
    <mergeCell ref="H139:K139"/>
    <mergeCell ref="B140:C140"/>
    <mergeCell ref="D140:G140"/>
    <mergeCell ref="C144:E144"/>
    <mergeCell ref="H115:K115"/>
    <mergeCell ref="B116:C116"/>
    <mergeCell ref="D116:G116"/>
    <mergeCell ref="H116:K116"/>
    <mergeCell ref="D132:G132"/>
    <mergeCell ref="H132:K132"/>
    <mergeCell ref="L132:L140"/>
    <mergeCell ref="M132:Q132"/>
    <mergeCell ref="B133:C133"/>
    <mergeCell ref="H140:K140"/>
    <mergeCell ref="B134:C134"/>
    <mergeCell ref="D134:G134"/>
    <mergeCell ref="H134:K134"/>
    <mergeCell ref="B135:C135"/>
    <mergeCell ref="D135:G135"/>
    <mergeCell ref="H135:K135"/>
    <mergeCell ref="B137:C137"/>
    <mergeCell ref="D137:G137"/>
    <mergeCell ref="H137:K137"/>
    <mergeCell ref="B138:C138"/>
    <mergeCell ref="B136:C136"/>
    <mergeCell ref="D136:G136"/>
    <mergeCell ref="H136:K136"/>
    <mergeCell ref="L84:L92"/>
    <mergeCell ref="M84:Q84"/>
    <mergeCell ref="B85:C85"/>
    <mergeCell ref="B86:C86"/>
    <mergeCell ref="D86:G86"/>
    <mergeCell ref="H86:K86"/>
    <mergeCell ref="B87:C87"/>
    <mergeCell ref="D87:G87"/>
    <mergeCell ref="H87:K87"/>
    <mergeCell ref="D90:G90"/>
    <mergeCell ref="H90:K90"/>
    <mergeCell ref="B91:C91"/>
    <mergeCell ref="D91:G91"/>
    <mergeCell ref="H91:K91"/>
    <mergeCell ref="B92:C92"/>
    <mergeCell ref="D92:G92"/>
    <mergeCell ref="H92:K92"/>
    <mergeCell ref="B88:C88"/>
    <mergeCell ref="D88:G88"/>
    <mergeCell ref="H88:K88"/>
    <mergeCell ref="N92:Q92"/>
    <mergeCell ref="D66:G66"/>
    <mergeCell ref="H66:K66"/>
    <mergeCell ref="B67:C67"/>
    <mergeCell ref="D67:G67"/>
    <mergeCell ref="H67:K67"/>
    <mergeCell ref="B68:C68"/>
    <mergeCell ref="D68:G68"/>
    <mergeCell ref="H68:K68"/>
    <mergeCell ref="C73:E73"/>
    <mergeCell ref="D33:E33"/>
    <mergeCell ref="D36:G36"/>
    <mergeCell ref="H36:K36"/>
    <mergeCell ref="L36:L44"/>
    <mergeCell ref="M36:Q36"/>
    <mergeCell ref="B37:C37"/>
    <mergeCell ref="D37:G37"/>
    <mergeCell ref="H37:K37"/>
    <mergeCell ref="M37:M38"/>
    <mergeCell ref="O37:Q37"/>
    <mergeCell ref="B38:C38"/>
    <mergeCell ref="B39:C39"/>
    <mergeCell ref="D39:G39"/>
    <mergeCell ref="H39:K39"/>
    <mergeCell ref="B40:C40"/>
    <mergeCell ref="D40:G40"/>
    <mergeCell ref="H40:K40"/>
    <mergeCell ref="D43:G43"/>
    <mergeCell ref="H43:K43"/>
    <mergeCell ref="B44:C44"/>
    <mergeCell ref="D44:G44"/>
    <mergeCell ref="H44:K44"/>
    <mergeCell ref="N44:Q44"/>
    <mergeCell ref="B34:S34"/>
    <mergeCell ref="B35:S35"/>
    <mergeCell ref="B36:C36"/>
    <mergeCell ref="N140:Q140"/>
    <mergeCell ref="B141:S141"/>
    <mergeCell ref="B142:S142"/>
    <mergeCell ref="N133:N134"/>
    <mergeCell ref="D133:G133"/>
    <mergeCell ref="H133:K133"/>
    <mergeCell ref="M133:M134"/>
    <mergeCell ref="C51:E51"/>
    <mergeCell ref="B55:B56"/>
    <mergeCell ref="D55:E56"/>
    <mergeCell ref="F55:F56"/>
    <mergeCell ref="G55:K55"/>
    <mergeCell ref="L55:M55"/>
    <mergeCell ref="B118:S118"/>
    <mergeCell ref="C120:E120"/>
    <mergeCell ref="B113:C113"/>
    <mergeCell ref="D113:G113"/>
    <mergeCell ref="H113:K113"/>
    <mergeCell ref="B114:C114"/>
    <mergeCell ref="O133:Q133"/>
    <mergeCell ref="S127:S128"/>
    <mergeCell ref="G127:K127"/>
    <mergeCell ref="R127:R128"/>
    <mergeCell ref="D129:E129"/>
    <mergeCell ref="B130:S130"/>
    <mergeCell ref="B131:S131"/>
    <mergeCell ref="B132:C132"/>
    <mergeCell ref="B112:C112"/>
    <mergeCell ref="D112:G112"/>
    <mergeCell ref="H112:K112"/>
    <mergeCell ref="N109:N110"/>
    <mergeCell ref="D109:G109"/>
    <mergeCell ref="H109:K109"/>
    <mergeCell ref="M109:M110"/>
    <mergeCell ref="N116:Q116"/>
    <mergeCell ref="B117:S117"/>
    <mergeCell ref="L127:M127"/>
    <mergeCell ref="N127:N128"/>
    <mergeCell ref="O127:Q127"/>
    <mergeCell ref="C121:E121"/>
    <mergeCell ref="C122:E122"/>
    <mergeCell ref="C123:E123"/>
    <mergeCell ref="B127:B128"/>
    <mergeCell ref="D127:E128"/>
    <mergeCell ref="F127:F128"/>
    <mergeCell ref="C127:C128"/>
    <mergeCell ref="B103:B104"/>
    <mergeCell ref="D103:E104"/>
    <mergeCell ref="F103:F104"/>
    <mergeCell ref="C103:C104"/>
    <mergeCell ref="R103:R104"/>
    <mergeCell ref="D105:E105"/>
    <mergeCell ref="B106:S106"/>
    <mergeCell ref="B107:S107"/>
    <mergeCell ref="B108:C108"/>
    <mergeCell ref="D108:G108"/>
    <mergeCell ref="H108:K108"/>
    <mergeCell ref="L108:L116"/>
    <mergeCell ref="M108:Q108"/>
    <mergeCell ref="B109:C109"/>
    <mergeCell ref="B110:C110"/>
    <mergeCell ref="D110:G110"/>
    <mergeCell ref="H110:K110"/>
    <mergeCell ref="B111:C111"/>
    <mergeCell ref="D111:G111"/>
    <mergeCell ref="H111:K111"/>
    <mergeCell ref="D114:G114"/>
    <mergeCell ref="H114:K114"/>
    <mergeCell ref="B115:C115"/>
    <mergeCell ref="D115:G115"/>
    <mergeCell ref="O109:Q109"/>
    <mergeCell ref="S103:S104"/>
    <mergeCell ref="G103:K103"/>
    <mergeCell ref="L103:M103"/>
    <mergeCell ref="N103:N104"/>
    <mergeCell ref="O103:Q103"/>
    <mergeCell ref="C97:E97"/>
    <mergeCell ref="C98:E98"/>
    <mergeCell ref="C99:E99"/>
    <mergeCell ref="B93:S93"/>
    <mergeCell ref="N68:Q68"/>
    <mergeCell ref="B69:S69"/>
    <mergeCell ref="B70:S70"/>
    <mergeCell ref="C72:E72"/>
    <mergeCell ref="B94:S94"/>
    <mergeCell ref="C96:E96"/>
    <mergeCell ref="B89:C89"/>
    <mergeCell ref="D89:G89"/>
    <mergeCell ref="H89:K89"/>
    <mergeCell ref="B90:C90"/>
    <mergeCell ref="C74:E74"/>
    <mergeCell ref="C75:E75"/>
    <mergeCell ref="B79:B80"/>
    <mergeCell ref="D79:E80"/>
    <mergeCell ref="F79:F80"/>
    <mergeCell ref="C79:C80"/>
    <mergeCell ref="R79:R80"/>
    <mergeCell ref="D81:E81"/>
    <mergeCell ref="B82:S82"/>
    <mergeCell ref="B83:S83"/>
    <mergeCell ref="B84:C84"/>
    <mergeCell ref="D84:G84"/>
    <mergeCell ref="H84:K84"/>
    <mergeCell ref="B65:C65"/>
    <mergeCell ref="D65:G65"/>
    <mergeCell ref="H65:K65"/>
    <mergeCell ref="B66:C66"/>
    <mergeCell ref="O85:Q85"/>
    <mergeCell ref="S79:S80"/>
    <mergeCell ref="G79:K79"/>
    <mergeCell ref="L79:M79"/>
    <mergeCell ref="N79:N80"/>
    <mergeCell ref="O79:Q79"/>
    <mergeCell ref="L60:L68"/>
    <mergeCell ref="M60:Q60"/>
    <mergeCell ref="B61:C61"/>
    <mergeCell ref="D61:G61"/>
    <mergeCell ref="O61:Q61"/>
    <mergeCell ref="B62:C62"/>
    <mergeCell ref="D62:G62"/>
    <mergeCell ref="H62:K62"/>
    <mergeCell ref="B63:C63"/>
    <mergeCell ref="D63:G63"/>
    <mergeCell ref="N85:N86"/>
    <mergeCell ref="D85:G85"/>
    <mergeCell ref="H85:K85"/>
    <mergeCell ref="M85:M86"/>
    <mergeCell ref="S55:S56"/>
    <mergeCell ref="N55:N56"/>
    <mergeCell ref="O55:Q55"/>
    <mergeCell ref="R55:R56"/>
    <mergeCell ref="C55:C56"/>
    <mergeCell ref="C48:E48"/>
    <mergeCell ref="C49:E49"/>
    <mergeCell ref="C50:E50"/>
    <mergeCell ref="B64:C64"/>
    <mergeCell ref="D64:G64"/>
    <mergeCell ref="H64:K64"/>
    <mergeCell ref="N61:N62"/>
    <mergeCell ref="H61:K61"/>
    <mergeCell ref="M61:M62"/>
    <mergeCell ref="D57:E57"/>
    <mergeCell ref="B58:S58"/>
    <mergeCell ref="B59:S59"/>
    <mergeCell ref="B60:C60"/>
    <mergeCell ref="D60:G60"/>
    <mergeCell ref="H60:K60"/>
    <mergeCell ref="H63:K63"/>
    <mergeCell ref="B41:C41"/>
    <mergeCell ref="D41:G41"/>
    <mergeCell ref="H41:K41"/>
    <mergeCell ref="D38:G38"/>
    <mergeCell ref="H38:K38"/>
    <mergeCell ref="N37:N38"/>
    <mergeCell ref="B45:S45"/>
    <mergeCell ref="B46:S46"/>
    <mergeCell ref="B42:C42"/>
    <mergeCell ref="D42:G42"/>
    <mergeCell ref="H42:K42"/>
    <mergeCell ref="B43:C43"/>
    <mergeCell ref="S31:S32"/>
    <mergeCell ref="N31:N32"/>
    <mergeCell ref="O31:Q31"/>
    <mergeCell ref="R31:R32"/>
    <mergeCell ref="C31:C32"/>
    <mergeCell ref="B11:S11"/>
    <mergeCell ref="B13:C13"/>
    <mergeCell ref="B17:C17"/>
    <mergeCell ref="B18:C18"/>
    <mergeCell ref="H12:K12"/>
    <mergeCell ref="B31:B32"/>
    <mergeCell ref="D31:E32"/>
    <mergeCell ref="F31:F32"/>
    <mergeCell ref="G31:K31"/>
    <mergeCell ref="L31:M31"/>
    <mergeCell ref="B12:C12"/>
    <mergeCell ref="B14:C14"/>
    <mergeCell ref="H13:K13"/>
    <mergeCell ref="N20:Q20"/>
    <mergeCell ref="C25:E25"/>
    <mergeCell ref="O13:Q13"/>
    <mergeCell ref="M12:Q12"/>
    <mergeCell ref="C26:E26"/>
    <mergeCell ref="C27:E27"/>
    <mergeCell ref="B2:S2"/>
    <mergeCell ref="B3:S3"/>
    <mergeCell ref="C7:C8"/>
    <mergeCell ref="B4:S4"/>
    <mergeCell ref="B7:B8"/>
    <mergeCell ref="B5:S5"/>
    <mergeCell ref="B6:S6"/>
    <mergeCell ref="F7:F8"/>
    <mergeCell ref="D7:E8"/>
    <mergeCell ref="D9:E9"/>
    <mergeCell ref="O7:Q7"/>
    <mergeCell ref="G7:K7"/>
    <mergeCell ref="N7:N8"/>
    <mergeCell ref="S7:S8"/>
    <mergeCell ref="R7:R8"/>
    <mergeCell ref="L7:M7"/>
    <mergeCell ref="B10:S10"/>
    <mergeCell ref="D12:G12"/>
    <mergeCell ref="L12:L20"/>
    <mergeCell ref="N13:N14"/>
    <mergeCell ref="B16:C16"/>
    <mergeCell ref="H14:K14"/>
    <mergeCell ref="B15:C15"/>
    <mergeCell ref="M13:M14"/>
    <mergeCell ref="B20:C20"/>
    <mergeCell ref="D19:G19"/>
    <mergeCell ref="D20:G20"/>
    <mergeCell ref="D17:G17"/>
    <mergeCell ref="D18:G18"/>
    <mergeCell ref="C24:E24"/>
    <mergeCell ref="B21:S21"/>
    <mergeCell ref="B22:S22"/>
    <mergeCell ref="H20:K20"/>
    <mergeCell ref="H17:K17"/>
    <mergeCell ref="D13:G13"/>
    <mergeCell ref="D14:G14"/>
    <mergeCell ref="D15:G15"/>
    <mergeCell ref="D16:G16"/>
    <mergeCell ref="H15:K15"/>
    <mergeCell ref="H16:K16"/>
    <mergeCell ref="B19:C19"/>
    <mergeCell ref="H19:K19"/>
    <mergeCell ref="H18:K18"/>
  </mergeCells>
  <phoneticPr fontId="0" type="noConversion"/>
  <pageMargins left="0.62" right="0.4" top="1" bottom="0.72" header="0" footer="0"/>
  <pageSetup scale="68" orientation="landscape"/>
  <headerFooter alignWithMargins="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25"/>
  <sheetViews>
    <sheetView showGridLines="0" zoomScaleNormal="100" workbookViewId="0">
      <selection activeCell="B8" sqref="B8:B110"/>
    </sheetView>
  </sheetViews>
  <sheetFormatPr baseColWidth="10" defaultColWidth="10.625" defaultRowHeight="15" customHeight="1" x14ac:dyDescent="0.3"/>
  <cols>
    <col min="1" max="1" width="4.375" style="184" customWidth="1"/>
    <col min="2" max="2" width="7.625" style="184" bestFit="1" customWidth="1"/>
    <col min="3" max="3" width="18.75" style="184" bestFit="1" customWidth="1"/>
    <col min="4" max="4" width="41" style="184" customWidth="1"/>
    <col min="5" max="5" width="12.125" style="184" customWidth="1"/>
    <col min="6" max="6" width="78.875" style="184" customWidth="1"/>
    <col min="7" max="7" width="13.625" style="184" customWidth="1"/>
    <col min="8" max="8" width="11.125" style="184" customWidth="1"/>
    <col min="9" max="9" width="13" style="184" customWidth="1"/>
    <col min="10" max="10" width="10.125" style="184" customWidth="1"/>
    <col min="11" max="11" width="12.125" style="184" customWidth="1"/>
    <col min="12" max="12" width="9.625" style="184" customWidth="1"/>
    <col min="13" max="13" width="12.625" style="184" customWidth="1"/>
    <col min="14" max="14" width="10.625" style="184"/>
    <col min="15" max="15" width="11.375" style="184" customWidth="1"/>
    <col min="16" max="16" width="12.125" style="184" customWidth="1"/>
    <col min="17" max="17" width="10.625" style="184"/>
    <col min="18" max="18" width="13" style="184" customWidth="1"/>
    <col min="19" max="19" width="10.625" style="184"/>
    <col min="20" max="20" width="13.125" style="184" customWidth="1"/>
    <col min="21" max="16384" width="10.625" style="184"/>
  </cols>
  <sheetData>
    <row r="1" spans="1:6" ht="15" customHeight="1" x14ac:dyDescent="0.3">
      <c r="A1" s="2"/>
      <c r="B1" s="2"/>
      <c r="C1" s="2"/>
      <c r="D1" s="2"/>
      <c r="E1" s="2"/>
      <c r="F1" s="2"/>
    </row>
    <row r="2" spans="1:6" ht="15" customHeight="1" x14ac:dyDescent="0.3">
      <c r="A2" s="2"/>
      <c r="B2" s="445" t="s">
        <v>0</v>
      </c>
      <c r="C2" s="445"/>
      <c r="D2" s="445"/>
      <c r="E2" s="445"/>
      <c r="F2" s="445"/>
    </row>
    <row r="3" spans="1:6" ht="15" customHeight="1" x14ac:dyDescent="0.3">
      <c r="A3" s="2"/>
      <c r="B3" s="445" t="s">
        <v>1</v>
      </c>
      <c r="C3" s="445"/>
      <c r="D3" s="445"/>
      <c r="E3" s="445"/>
      <c r="F3" s="445"/>
    </row>
    <row r="4" spans="1:6" ht="2.25" customHeight="1" x14ac:dyDescent="0.3">
      <c r="A4" s="2"/>
      <c r="B4" s="473"/>
      <c r="C4" s="473"/>
      <c r="D4" s="473"/>
      <c r="E4" s="473"/>
      <c r="F4" s="473"/>
    </row>
    <row r="5" spans="1:6" ht="21" customHeight="1" x14ac:dyDescent="0.3">
      <c r="A5" s="2"/>
      <c r="B5" s="445" t="s">
        <v>485</v>
      </c>
      <c r="C5" s="445"/>
      <c r="D5" s="445"/>
      <c r="E5" s="445"/>
      <c r="F5" s="445"/>
    </row>
    <row r="6" spans="1:6" ht="4.5" customHeight="1" x14ac:dyDescent="0.3">
      <c r="A6" s="2"/>
      <c r="B6" s="518"/>
      <c r="C6" s="518"/>
      <c r="D6" s="518"/>
      <c r="E6" s="518"/>
      <c r="F6" s="518"/>
    </row>
    <row r="7" spans="1:6" ht="21" customHeight="1" x14ac:dyDescent="0.3">
      <c r="A7" s="2"/>
      <c r="B7" s="228" t="s">
        <v>98</v>
      </c>
      <c r="C7" s="226" t="s">
        <v>486</v>
      </c>
      <c r="D7" s="226" t="s">
        <v>487</v>
      </c>
      <c r="E7" s="226" t="s">
        <v>488</v>
      </c>
      <c r="F7" s="227" t="s">
        <v>489</v>
      </c>
    </row>
    <row r="8" spans="1:6" ht="30" customHeight="1" x14ac:dyDescent="0.3">
      <c r="A8" s="2"/>
      <c r="B8" s="307">
        <v>1</v>
      </c>
      <c r="C8" s="308" t="s">
        <v>418</v>
      </c>
      <c r="D8" s="308" t="s">
        <v>490</v>
      </c>
      <c r="E8" s="308" t="s">
        <v>491</v>
      </c>
      <c r="F8" s="309" t="s">
        <v>492</v>
      </c>
    </row>
    <row r="9" spans="1:6" ht="30" customHeight="1" x14ac:dyDescent="0.3">
      <c r="A9" s="2"/>
      <c r="B9" s="310">
        <v>2</v>
      </c>
      <c r="C9" s="223" t="s">
        <v>418</v>
      </c>
      <c r="D9" s="223" t="s">
        <v>493</v>
      </c>
      <c r="E9" s="223" t="s">
        <v>494</v>
      </c>
      <c r="F9" s="311" t="s">
        <v>495</v>
      </c>
    </row>
    <row r="10" spans="1:6" ht="30" customHeight="1" x14ac:dyDescent="0.3">
      <c r="A10" s="2"/>
      <c r="B10" s="310">
        <v>3</v>
      </c>
      <c r="C10" s="223" t="s">
        <v>418</v>
      </c>
      <c r="D10" s="223" t="s">
        <v>496</v>
      </c>
      <c r="E10" s="223" t="s">
        <v>497</v>
      </c>
      <c r="F10" s="311" t="s">
        <v>498</v>
      </c>
    </row>
    <row r="11" spans="1:6" ht="30" customHeight="1" x14ac:dyDescent="0.3">
      <c r="A11" s="2"/>
      <c r="B11" s="310">
        <v>4</v>
      </c>
      <c r="C11" s="223" t="s">
        <v>418</v>
      </c>
      <c r="D11" s="223" t="s">
        <v>496</v>
      </c>
      <c r="E11" s="223" t="s">
        <v>497</v>
      </c>
      <c r="F11" s="311" t="s">
        <v>499</v>
      </c>
    </row>
    <row r="12" spans="1:6" ht="30" customHeight="1" x14ac:dyDescent="0.3">
      <c r="A12" s="2"/>
      <c r="B12" s="310">
        <v>5</v>
      </c>
      <c r="C12" s="223" t="s">
        <v>418</v>
      </c>
      <c r="D12" s="223" t="s">
        <v>496</v>
      </c>
      <c r="E12" s="223" t="s">
        <v>500</v>
      </c>
      <c r="F12" s="311" t="s">
        <v>501</v>
      </c>
    </row>
    <row r="13" spans="1:6" ht="30" customHeight="1" x14ac:dyDescent="0.3">
      <c r="A13" s="2"/>
      <c r="B13" s="310">
        <v>6</v>
      </c>
      <c r="C13" s="223" t="s">
        <v>418</v>
      </c>
      <c r="D13" s="223" t="s">
        <v>502</v>
      </c>
      <c r="E13" s="223" t="s">
        <v>491</v>
      </c>
      <c r="F13" s="311" t="s">
        <v>503</v>
      </c>
    </row>
    <row r="14" spans="1:6" ht="30" customHeight="1" x14ac:dyDescent="0.3">
      <c r="A14" s="2"/>
      <c r="B14" s="310">
        <v>7</v>
      </c>
      <c r="C14" s="223" t="s">
        <v>418</v>
      </c>
      <c r="D14" s="223" t="s">
        <v>504</v>
      </c>
      <c r="E14" s="223" t="s">
        <v>494</v>
      </c>
      <c r="F14" s="311" t="s">
        <v>505</v>
      </c>
    </row>
    <row r="15" spans="1:6" ht="30" customHeight="1" x14ac:dyDescent="0.3">
      <c r="A15" s="2"/>
      <c r="B15" s="310">
        <v>8</v>
      </c>
      <c r="C15" s="223" t="s">
        <v>418</v>
      </c>
      <c r="D15" s="223" t="s">
        <v>504</v>
      </c>
      <c r="E15" s="223" t="s">
        <v>497</v>
      </c>
      <c r="F15" s="311" t="s">
        <v>506</v>
      </c>
    </row>
    <row r="16" spans="1:6" ht="30" customHeight="1" x14ac:dyDescent="0.3">
      <c r="A16" s="2"/>
      <c r="B16" s="310">
        <v>9</v>
      </c>
      <c r="C16" s="223" t="s">
        <v>418</v>
      </c>
      <c r="D16" s="223" t="s">
        <v>504</v>
      </c>
      <c r="E16" s="223" t="s">
        <v>497</v>
      </c>
      <c r="F16" s="311" t="s">
        <v>507</v>
      </c>
    </row>
    <row r="17" spans="1:6" ht="30" customHeight="1" x14ac:dyDescent="0.3">
      <c r="A17" s="2"/>
      <c r="B17" s="310">
        <v>10</v>
      </c>
      <c r="C17" s="223" t="s">
        <v>418</v>
      </c>
      <c r="D17" s="223" t="s">
        <v>508</v>
      </c>
      <c r="E17" s="223" t="s">
        <v>497</v>
      </c>
      <c r="F17" s="311" t="s">
        <v>509</v>
      </c>
    </row>
    <row r="18" spans="1:6" ht="30" customHeight="1" x14ac:dyDescent="0.3">
      <c r="A18" s="2"/>
      <c r="B18" s="310">
        <v>11</v>
      </c>
      <c r="C18" s="223" t="s">
        <v>418</v>
      </c>
      <c r="D18" s="223" t="s">
        <v>508</v>
      </c>
      <c r="E18" s="223" t="s">
        <v>497</v>
      </c>
      <c r="F18" s="311" t="s">
        <v>510</v>
      </c>
    </row>
    <row r="19" spans="1:6" ht="30" customHeight="1" x14ac:dyDescent="0.3">
      <c r="A19" s="2"/>
      <c r="B19" s="310">
        <v>12</v>
      </c>
      <c r="C19" s="223" t="s">
        <v>418</v>
      </c>
      <c r="D19" s="223" t="s">
        <v>508</v>
      </c>
      <c r="E19" s="223" t="s">
        <v>497</v>
      </c>
      <c r="F19" s="311" t="s">
        <v>511</v>
      </c>
    </row>
    <row r="20" spans="1:6" ht="30" customHeight="1" x14ac:dyDescent="0.3">
      <c r="A20" s="2"/>
      <c r="B20" s="310">
        <v>13</v>
      </c>
      <c r="C20" s="223" t="s">
        <v>512</v>
      </c>
      <c r="D20" s="223" t="s">
        <v>513</v>
      </c>
      <c r="E20" s="269">
        <v>42719</v>
      </c>
      <c r="F20" s="311" t="s">
        <v>514</v>
      </c>
    </row>
    <row r="21" spans="1:6" ht="30" customHeight="1" x14ac:dyDescent="0.3">
      <c r="A21" s="2"/>
      <c r="B21" s="310">
        <v>14</v>
      </c>
      <c r="C21" s="223" t="s">
        <v>515</v>
      </c>
      <c r="D21" s="223" t="s">
        <v>516</v>
      </c>
      <c r="E21" s="269">
        <v>42719</v>
      </c>
      <c r="F21" s="311" t="s">
        <v>517</v>
      </c>
    </row>
    <row r="22" spans="1:6" ht="30" customHeight="1" x14ac:dyDescent="0.3">
      <c r="A22" s="2"/>
      <c r="B22" s="310">
        <v>15</v>
      </c>
      <c r="C22" s="223" t="s">
        <v>418</v>
      </c>
      <c r="D22" s="223" t="s">
        <v>518</v>
      </c>
      <c r="E22" s="269">
        <v>42719</v>
      </c>
      <c r="F22" s="311" t="s">
        <v>519</v>
      </c>
    </row>
    <row r="23" spans="1:6" ht="30" customHeight="1" x14ac:dyDescent="0.3">
      <c r="A23" s="2"/>
      <c r="B23" s="310">
        <v>16</v>
      </c>
      <c r="C23" s="223" t="s">
        <v>418</v>
      </c>
      <c r="D23" s="223" t="s">
        <v>518</v>
      </c>
      <c r="E23" s="269">
        <v>42719</v>
      </c>
      <c r="F23" s="311" t="s">
        <v>520</v>
      </c>
    </row>
    <row r="24" spans="1:6" ht="30" customHeight="1" x14ac:dyDescent="0.3">
      <c r="A24" s="2"/>
      <c r="B24" s="310">
        <v>17</v>
      </c>
      <c r="C24" s="223" t="s">
        <v>418</v>
      </c>
      <c r="D24" s="223" t="s">
        <v>521</v>
      </c>
      <c r="E24" s="269">
        <v>42719</v>
      </c>
      <c r="F24" s="311" t="s">
        <v>522</v>
      </c>
    </row>
    <row r="25" spans="1:6" ht="30" customHeight="1" x14ac:dyDescent="0.3">
      <c r="A25" s="2"/>
      <c r="B25" s="310">
        <v>18</v>
      </c>
      <c r="C25" s="223" t="s">
        <v>418</v>
      </c>
      <c r="D25" s="223" t="s">
        <v>523</v>
      </c>
      <c r="E25" s="269">
        <v>42719</v>
      </c>
      <c r="F25" s="311" t="s">
        <v>524</v>
      </c>
    </row>
    <row r="26" spans="1:6" ht="30" customHeight="1" x14ac:dyDescent="0.3">
      <c r="A26" s="2"/>
      <c r="B26" s="310">
        <v>19</v>
      </c>
      <c r="C26" s="223" t="s">
        <v>418</v>
      </c>
      <c r="D26" s="223" t="s">
        <v>523</v>
      </c>
      <c r="E26" s="269">
        <v>42719</v>
      </c>
      <c r="F26" s="311" t="s">
        <v>525</v>
      </c>
    </row>
    <row r="27" spans="1:6" ht="30" customHeight="1" x14ac:dyDescent="0.3">
      <c r="A27" s="2"/>
      <c r="B27" s="310">
        <v>20</v>
      </c>
      <c r="C27" s="223" t="s">
        <v>515</v>
      </c>
      <c r="D27" s="223" t="s">
        <v>526</v>
      </c>
      <c r="E27" s="269">
        <v>42719</v>
      </c>
      <c r="F27" s="311" t="s">
        <v>527</v>
      </c>
    </row>
    <row r="28" spans="1:6" ht="30" customHeight="1" x14ac:dyDescent="0.3">
      <c r="A28" s="2"/>
      <c r="B28" s="310">
        <v>21</v>
      </c>
      <c r="C28" s="223" t="s">
        <v>515</v>
      </c>
      <c r="D28" s="223" t="s">
        <v>528</v>
      </c>
      <c r="E28" s="269">
        <v>42907</v>
      </c>
      <c r="F28" s="311" t="s">
        <v>529</v>
      </c>
    </row>
    <row r="29" spans="1:6" ht="30" customHeight="1" x14ac:dyDescent="0.3">
      <c r="A29" s="2"/>
      <c r="B29" s="310">
        <v>22</v>
      </c>
      <c r="C29" s="223" t="s">
        <v>418</v>
      </c>
      <c r="D29" s="223" t="s">
        <v>528</v>
      </c>
      <c r="E29" s="269">
        <v>42907</v>
      </c>
      <c r="F29" s="311" t="s">
        <v>530</v>
      </c>
    </row>
    <row r="30" spans="1:6" ht="30" customHeight="1" x14ac:dyDescent="0.3">
      <c r="A30" s="2"/>
      <c r="B30" s="310">
        <v>23</v>
      </c>
      <c r="C30" s="223" t="s">
        <v>515</v>
      </c>
      <c r="D30" s="223" t="s">
        <v>516</v>
      </c>
      <c r="E30" s="269">
        <v>43069</v>
      </c>
      <c r="F30" s="311" t="s">
        <v>531</v>
      </c>
    </row>
    <row r="31" spans="1:6" ht="30" customHeight="1" x14ac:dyDescent="0.3">
      <c r="A31" s="2"/>
      <c r="B31" s="310">
        <v>24</v>
      </c>
      <c r="C31" s="223" t="s">
        <v>418</v>
      </c>
      <c r="D31" s="223" t="s">
        <v>528</v>
      </c>
      <c r="E31" s="269">
        <v>43433</v>
      </c>
      <c r="F31" s="311" t="s">
        <v>532</v>
      </c>
    </row>
    <row r="32" spans="1:6" ht="30" customHeight="1" x14ac:dyDescent="0.3">
      <c r="A32" s="2"/>
      <c r="B32" s="310">
        <v>25</v>
      </c>
      <c r="C32" s="223" t="s">
        <v>418</v>
      </c>
      <c r="D32" s="223" t="s">
        <v>533</v>
      </c>
      <c r="E32" s="269">
        <v>44371</v>
      </c>
      <c r="F32" s="311" t="s">
        <v>534</v>
      </c>
    </row>
    <row r="33" spans="1:6" ht="30" customHeight="1" x14ac:dyDescent="0.3">
      <c r="A33" s="2"/>
      <c r="B33" s="310">
        <v>26</v>
      </c>
      <c r="C33" s="223" t="s">
        <v>515</v>
      </c>
      <c r="D33" s="223" t="s">
        <v>535</v>
      </c>
      <c r="E33" s="269">
        <v>44518</v>
      </c>
      <c r="F33" s="311" t="s">
        <v>536</v>
      </c>
    </row>
    <row r="34" spans="1:6" ht="30" customHeight="1" x14ac:dyDescent="0.3">
      <c r="A34" s="2"/>
      <c r="B34" s="310">
        <v>27</v>
      </c>
      <c r="C34" s="223" t="s">
        <v>418</v>
      </c>
      <c r="D34" s="223" t="s">
        <v>537</v>
      </c>
      <c r="E34" s="269">
        <v>42845</v>
      </c>
      <c r="F34" s="311" t="s">
        <v>538</v>
      </c>
    </row>
    <row r="35" spans="1:6" ht="30" customHeight="1" x14ac:dyDescent="0.3">
      <c r="A35" s="2"/>
      <c r="B35" s="310">
        <v>28</v>
      </c>
      <c r="C35" s="223" t="s">
        <v>418</v>
      </c>
      <c r="D35" s="223" t="s">
        <v>537</v>
      </c>
      <c r="E35" s="269">
        <v>43984</v>
      </c>
      <c r="F35" s="311" t="s">
        <v>539</v>
      </c>
    </row>
    <row r="36" spans="1:6" ht="30" customHeight="1" x14ac:dyDescent="0.3">
      <c r="A36" s="2"/>
      <c r="B36" s="310">
        <v>29</v>
      </c>
      <c r="C36" s="223" t="s">
        <v>418</v>
      </c>
      <c r="D36" s="223" t="s">
        <v>537</v>
      </c>
      <c r="E36" s="269">
        <v>43153</v>
      </c>
      <c r="F36" s="311" t="s">
        <v>540</v>
      </c>
    </row>
    <row r="37" spans="1:6" ht="30" customHeight="1" x14ac:dyDescent="0.3">
      <c r="A37" s="2"/>
      <c r="B37" s="310">
        <v>30</v>
      </c>
      <c r="C37" s="223" t="s">
        <v>541</v>
      </c>
      <c r="D37" s="223" t="s">
        <v>537</v>
      </c>
      <c r="E37" s="269">
        <v>44364</v>
      </c>
      <c r="F37" s="311" t="s">
        <v>542</v>
      </c>
    </row>
    <row r="38" spans="1:6" ht="30" customHeight="1" x14ac:dyDescent="0.3">
      <c r="A38" s="2"/>
      <c r="B38" s="310">
        <v>31</v>
      </c>
      <c r="C38" s="223" t="s">
        <v>418</v>
      </c>
      <c r="D38" s="223" t="s">
        <v>537</v>
      </c>
      <c r="E38" s="269">
        <v>44364</v>
      </c>
      <c r="F38" s="311" t="s">
        <v>543</v>
      </c>
    </row>
    <row r="39" spans="1:6" ht="30" customHeight="1" x14ac:dyDescent="0.3">
      <c r="A39" s="2"/>
      <c r="B39" s="310">
        <v>32</v>
      </c>
      <c r="C39" s="223" t="s">
        <v>418</v>
      </c>
      <c r="D39" s="223" t="s">
        <v>537</v>
      </c>
      <c r="E39" s="269">
        <v>42845</v>
      </c>
      <c r="F39" s="311" t="s">
        <v>544</v>
      </c>
    </row>
    <row r="40" spans="1:6" ht="30" customHeight="1" x14ac:dyDescent="0.3">
      <c r="A40" s="2"/>
      <c r="B40" s="310">
        <v>33</v>
      </c>
      <c r="C40" s="223" t="s">
        <v>418</v>
      </c>
      <c r="D40" s="223" t="s">
        <v>537</v>
      </c>
      <c r="E40" s="269">
        <v>42845</v>
      </c>
      <c r="F40" s="311" t="s">
        <v>545</v>
      </c>
    </row>
    <row r="41" spans="1:6" ht="30" customHeight="1" x14ac:dyDescent="0.3">
      <c r="A41" s="2"/>
      <c r="B41" s="310">
        <v>34</v>
      </c>
      <c r="C41" s="223" t="s">
        <v>418</v>
      </c>
      <c r="D41" s="223" t="s">
        <v>490</v>
      </c>
      <c r="E41" s="269">
        <v>43538</v>
      </c>
      <c r="F41" s="311" t="s">
        <v>546</v>
      </c>
    </row>
    <row r="42" spans="1:6" ht="30" customHeight="1" x14ac:dyDescent="0.3">
      <c r="A42" s="2"/>
      <c r="B42" s="310">
        <v>35</v>
      </c>
      <c r="C42" s="223" t="s">
        <v>418</v>
      </c>
      <c r="D42" s="223" t="s">
        <v>490</v>
      </c>
      <c r="E42" s="269">
        <v>44462</v>
      </c>
      <c r="F42" s="311" t="s">
        <v>547</v>
      </c>
    </row>
    <row r="43" spans="1:6" ht="30" customHeight="1" x14ac:dyDescent="0.3">
      <c r="A43" s="2"/>
      <c r="B43" s="310">
        <v>36</v>
      </c>
      <c r="C43" s="223" t="s">
        <v>541</v>
      </c>
      <c r="D43" s="223" t="s">
        <v>490</v>
      </c>
      <c r="E43" s="269">
        <v>44497</v>
      </c>
      <c r="F43" s="311" t="s">
        <v>548</v>
      </c>
    </row>
    <row r="44" spans="1:6" ht="30" customHeight="1" x14ac:dyDescent="0.3">
      <c r="A44" s="2"/>
      <c r="B44" s="310">
        <v>37</v>
      </c>
      <c r="C44" s="223" t="s">
        <v>541</v>
      </c>
      <c r="D44" s="223" t="s">
        <v>493</v>
      </c>
      <c r="E44" s="269">
        <v>43706</v>
      </c>
      <c r="F44" s="311" t="s">
        <v>549</v>
      </c>
    </row>
    <row r="45" spans="1:6" ht="30" customHeight="1" x14ac:dyDescent="0.3">
      <c r="A45" s="2"/>
      <c r="B45" s="310">
        <v>38</v>
      </c>
      <c r="C45" s="223" t="s">
        <v>418</v>
      </c>
      <c r="D45" s="223" t="s">
        <v>493</v>
      </c>
      <c r="E45" s="269">
        <v>43503</v>
      </c>
      <c r="F45" s="311" t="s">
        <v>550</v>
      </c>
    </row>
    <row r="46" spans="1:6" ht="30" customHeight="1" x14ac:dyDescent="0.3">
      <c r="A46" s="2"/>
      <c r="B46" s="310">
        <v>39</v>
      </c>
      <c r="C46" s="223" t="s">
        <v>418</v>
      </c>
      <c r="D46" s="223" t="s">
        <v>493</v>
      </c>
      <c r="E46" s="269">
        <v>43146</v>
      </c>
      <c r="F46" s="311" t="s">
        <v>551</v>
      </c>
    </row>
    <row r="47" spans="1:6" ht="30" customHeight="1" x14ac:dyDescent="0.3">
      <c r="A47" s="2"/>
      <c r="B47" s="310">
        <v>40</v>
      </c>
      <c r="C47" s="223" t="s">
        <v>418</v>
      </c>
      <c r="D47" s="223" t="s">
        <v>493</v>
      </c>
      <c r="E47" s="269">
        <v>44364</v>
      </c>
      <c r="F47" s="311" t="s">
        <v>552</v>
      </c>
    </row>
    <row r="48" spans="1:6" ht="30" customHeight="1" x14ac:dyDescent="0.3">
      <c r="A48" s="2"/>
      <c r="B48" s="310">
        <v>41</v>
      </c>
      <c r="C48" s="223" t="s">
        <v>418</v>
      </c>
      <c r="D48" s="223" t="s">
        <v>493</v>
      </c>
      <c r="E48" s="269">
        <v>44119</v>
      </c>
      <c r="F48" s="311" t="s">
        <v>552</v>
      </c>
    </row>
    <row r="49" spans="1:6" ht="30" customHeight="1" x14ac:dyDescent="0.3">
      <c r="A49" s="2"/>
      <c r="B49" s="310">
        <v>42</v>
      </c>
      <c r="C49" s="223" t="s">
        <v>418</v>
      </c>
      <c r="D49" s="223" t="s">
        <v>496</v>
      </c>
      <c r="E49" s="269">
        <v>43895</v>
      </c>
      <c r="F49" s="311" t="s">
        <v>553</v>
      </c>
    </row>
    <row r="50" spans="1:6" ht="30" customHeight="1" x14ac:dyDescent="0.3">
      <c r="A50" s="2"/>
      <c r="B50" s="310">
        <v>43</v>
      </c>
      <c r="C50" s="223" t="s">
        <v>541</v>
      </c>
      <c r="D50" s="223" t="s">
        <v>496</v>
      </c>
      <c r="E50" s="269">
        <v>43895</v>
      </c>
      <c r="F50" s="311" t="s">
        <v>554</v>
      </c>
    </row>
    <row r="51" spans="1:6" ht="30" customHeight="1" x14ac:dyDescent="0.3">
      <c r="A51" s="2"/>
      <c r="B51" s="310">
        <v>44</v>
      </c>
      <c r="C51" s="223" t="s">
        <v>418</v>
      </c>
      <c r="D51" s="223" t="s">
        <v>496</v>
      </c>
      <c r="E51" s="269">
        <v>42796</v>
      </c>
      <c r="F51" s="311" t="s">
        <v>555</v>
      </c>
    </row>
    <row r="52" spans="1:6" ht="30" customHeight="1" x14ac:dyDescent="0.3">
      <c r="A52" s="2"/>
      <c r="B52" s="310">
        <v>45</v>
      </c>
      <c r="C52" s="223" t="s">
        <v>418</v>
      </c>
      <c r="D52" s="223" t="s">
        <v>496</v>
      </c>
      <c r="E52" s="269">
        <v>43153</v>
      </c>
      <c r="F52" s="311" t="s">
        <v>556</v>
      </c>
    </row>
    <row r="53" spans="1:6" ht="30" customHeight="1" x14ac:dyDescent="0.3">
      <c r="A53" s="2"/>
      <c r="B53" s="310">
        <v>46</v>
      </c>
      <c r="C53" s="223" t="s">
        <v>541</v>
      </c>
      <c r="D53" s="223" t="s">
        <v>496</v>
      </c>
      <c r="E53" s="269">
        <v>42796</v>
      </c>
      <c r="F53" s="311" t="s">
        <v>557</v>
      </c>
    </row>
    <row r="54" spans="1:6" ht="30" customHeight="1" x14ac:dyDescent="0.3">
      <c r="A54" s="2"/>
      <c r="B54" s="310">
        <v>47</v>
      </c>
      <c r="C54" s="223" t="s">
        <v>418</v>
      </c>
      <c r="D54" s="223" t="s">
        <v>496</v>
      </c>
      <c r="E54" s="269">
        <v>43895</v>
      </c>
      <c r="F54" s="311" t="s">
        <v>558</v>
      </c>
    </row>
    <row r="55" spans="1:6" ht="30" customHeight="1" x14ac:dyDescent="0.3">
      <c r="A55" s="2"/>
      <c r="B55" s="310">
        <v>48</v>
      </c>
      <c r="C55" s="223" t="s">
        <v>418</v>
      </c>
      <c r="D55" s="223" t="s">
        <v>496</v>
      </c>
      <c r="E55" s="269">
        <v>43503</v>
      </c>
      <c r="F55" s="311" t="s">
        <v>559</v>
      </c>
    </row>
    <row r="56" spans="1:6" ht="30" customHeight="1" x14ac:dyDescent="0.3">
      <c r="A56" s="2"/>
      <c r="B56" s="310">
        <v>49</v>
      </c>
      <c r="C56" s="223" t="s">
        <v>418</v>
      </c>
      <c r="D56" s="223" t="s">
        <v>496</v>
      </c>
      <c r="E56" s="269">
        <v>43146</v>
      </c>
      <c r="F56" s="311" t="s">
        <v>560</v>
      </c>
    </row>
    <row r="57" spans="1:6" ht="30" customHeight="1" x14ac:dyDescent="0.3">
      <c r="A57" s="2"/>
      <c r="B57" s="310">
        <v>50</v>
      </c>
      <c r="C57" s="223" t="s">
        <v>418</v>
      </c>
      <c r="D57" s="223" t="s">
        <v>561</v>
      </c>
      <c r="E57" s="269">
        <v>44364</v>
      </c>
      <c r="F57" s="311" t="s">
        <v>562</v>
      </c>
    </row>
    <row r="58" spans="1:6" ht="30" customHeight="1" x14ac:dyDescent="0.3">
      <c r="A58" s="2"/>
      <c r="B58" s="310">
        <v>51</v>
      </c>
      <c r="C58" s="223" t="s">
        <v>418</v>
      </c>
      <c r="D58" s="223" t="s">
        <v>561</v>
      </c>
      <c r="E58" s="269">
        <v>43895</v>
      </c>
      <c r="F58" s="311" t="s">
        <v>563</v>
      </c>
    </row>
    <row r="59" spans="1:6" ht="30" customHeight="1" x14ac:dyDescent="0.3">
      <c r="A59" s="2"/>
      <c r="B59" s="310">
        <v>52</v>
      </c>
      <c r="C59" s="223" t="s">
        <v>418</v>
      </c>
      <c r="D59" s="223" t="s">
        <v>561</v>
      </c>
      <c r="E59" s="269">
        <v>43531</v>
      </c>
      <c r="F59" s="311" t="s">
        <v>564</v>
      </c>
    </row>
    <row r="60" spans="1:6" ht="30" customHeight="1" x14ac:dyDescent="0.3">
      <c r="A60" s="2"/>
      <c r="B60" s="310">
        <v>53</v>
      </c>
      <c r="C60" s="223" t="s">
        <v>418</v>
      </c>
      <c r="D60" s="223" t="s">
        <v>561</v>
      </c>
      <c r="E60" s="269">
        <v>43433</v>
      </c>
      <c r="F60" s="311" t="s">
        <v>565</v>
      </c>
    </row>
    <row r="61" spans="1:6" ht="30" customHeight="1" x14ac:dyDescent="0.3">
      <c r="A61" s="2"/>
      <c r="B61" s="310">
        <v>54</v>
      </c>
      <c r="C61" s="223" t="s">
        <v>418</v>
      </c>
      <c r="D61" s="223" t="s">
        <v>502</v>
      </c>
      <c r="E61" s="269">
        <v>42789</v>
      </c>
      <c r="F61" s="311" t="s">
        <v>566</v>
      </c>
    </row>
    <row r="62" spans="1:6" ht="30" customHeight="1" x14ac:dyDescent="0.3">
      <c r="A62" s="2"/>
      <c r="B62" s="310">
        <v>55</v>
      </c>
      <c r="C62" s="223" t="s">
        <v>418</v>
      </c>
      <c r="D62" s="223" t="s">
        <v>502</v>
      </c>
      <c r="E62" s="269">
        <v>44119</v>
      </c>
      <c r="F62" s="311" t="s">
        <v>552</v>
      </c>
    </row>
    <row r="63" spans="1:6" ht="30" customHeight="1" x14ac:dyDescent="0.3">
      <c r="A63" s="2"/>
      <c r="B63" s="310">
        <v>56</v>
      </c>
      <c r="C63" s="223" t="s">
        <v>418</v>
      </c>
      <c r="D63" s="223" t="s">
        <v>567</v>
      </c>
      <c r="E63" s="269">
        <v>42789</v>
      </c>
      <c r="F63" s="311" t="s">
        <v>568</v>
      </c>
    </row>
    <row r="64" spans="1:6" ht="30" customHeight="1" x14ac:dyDescent="0.3">
      <c r="A64" s="2"/>
      <c r="B64" s="310">
        <v>57</v>
      </c>
      <c r="C64" s="223" t="s">
        <v>541</v>
      </c>
      <c r="D64" s="223" t="s">
        <v>569</v>
      </c>
      <c r="E64" s="269">
        <v>43902</v>
      </c>
      <c r="F64" s="311" t="s">
        <v>570</v>
      </c>
    </row>
    <row r="65" spans="1:6" ht="30" customHeight="1" x14ac:dyDescent="0.3">
      <c r="A65" s="2"/>
      <c r="B65" s="310">
        <v>58</v>
      </c>
      <c r="C65" s="223" t="s">
        <v>571</v>
      </c>
      <c r="D65" s="223" t="s">
        <v>572</v>
      </c>
      <c r="E65" s="269">
        <v>44371</v>
      </c>
      <c r="F65" s="311" t="s">
        <v>573</v>
      </c>
    </row>
    <row r="66" spans="1:6" ht="30" customHeight="1" x14ac:dyDescent="0.3">
      <c r="A66" s="2"/>
      <c r="B66" s="310">
        <v>59</v>
      </c>
      <c r="C66" s="223" t="s">
        <v>571</v>
      </c>
      <c r="D66" s="223" t="s">
        <v>572</v>
      </c>
      <c r="E66" s="269">
        <v>44168</v>
      </c>
      <c r="F66" s="311" t="s">
        <v>574</v>
      </c>
    </row>
    <row r="67" spans="1:6" ht="30" customHeight="1" x14ac:dyDescent="0.3">
      <c r="A67" s="2"/>
      <c r="B67" s="310">
        <v>60</v>
      </c>
      <c r="C67" s="223" t="s">
        <v>418</v>
      </c>
      <c r="D67" s="223" t="s">
        <v>533</v>
      </c>
      <c r="E67" s="269">
        <v>44371</v>
      </c>
      <c r="F67" s="311" t="s">
        <v>575</v>
      </c>
    </row>
    <row r="68" spans="1:6" ht="30" customHeight="1" x14ac:dyDescent="0.3">
      <c r="A68" s="2"/>
      <c r="B68" s="310">
        <v>61</v>
      </c>
      <c r="C68" s="223" t="s">
        <v>416</v>
      </c>
      <c r="D68" s="223" t="s">
        <v>533</v>
      </c>
      <c r="E68" s="269">
        <v>44532</v>
      </c>
      <c r="F68" s="311" t="s">
        <v>576</v>
      </c>
    </row>
    <row r="69" spans="1:6" ht="30" customHeight="1" x14ac:dyDescent="0.3">
      <c r="A69" s="2"/>
      <c r="B69" s="310">
        <v>62</v>
      </c>
      <c r="C69" s="223" t="s">
        <v>418</v>
      </c>
      <c r="D69" s="223" t="s">
        <v>533</v>
      </c>
      <c r="E69" s="269">
        <v>42558</v>
      </c>
      <c r="F69" s="311" t="s">
        <v>577</v>
      </c>
    </row>
    <row r="70" spans="1:6" ht="30" customHeight="1" x14ac:dyDescent="0.3">
      <c r="A70" s="2"/>
      <c r="B70" s="310">
        <v>63</v>
      </c>
      <c r="C70" s="223" t="s">
        <v>416</v>
      </c>
      <c r="D70" s="223" t="s">
        <v>533</v>
      </c>
      <c r="E70" s="269">
        <v>44371</v>
      </c>
      <c r="F70" s="311" t="s">
        <v>578</v>
      </c>
    </row>
    <row r="71" spans="1:6" ht="37.5" customHeight="1" x14ac:dyDescent="0.3">
      <c r="A71" s="2"/>
      <c r="B71" s="310">
        <v>64</v>
      </c>
      <c r="C71" s="223" t="s">
        <v>416</v>
      </c>
      <c r="D71" s="223" t="s">
        <v>528</v>
      </c>
      <c r="E71" s="269">
        <v>43664</v>
      </c>
      <c r="F71" s="311" t="s">
        <v>579</v>
      </c>
    </row>
    <row r="72" spans="1:6" ht="30" customHeight="1" x14ac:dyDescent="0.3">
      <c r="A72" s="2"/>
      <c r="B72" s="310">
        <v>65</v>
      </c>
      <c r="C72" s="223" t="s">
        <v>418</v>
      </c>
      <c r="D72" s="223" t="s">
        <v>528</v>
      </c>
      <c r="E72" s="269">
        <v>44532</v>
      </c>
      <c r="F72" s="311" t="s">
        <v>580</v>
      </c>
    </row>
    <row r="73" spans="1:6" ht="30" customHeight="1" x14ac:dyDescent="0.3">
      <c r="A73" s="2"/>
      <c r="B73" s="310">
        <v>66</v>
      </c>
      <c r="C73" s="223" t="s">
        <v>581</v>
      </c>
      <c r="D73" s="223" t="s">
        <v>528</v>
      </c>
      <c r="E73" s="269">
        <v>44532</v>
      </c>
      <c r="F73" s="311" t="s">
        <v>582</v>
      </c>
    </row>
    <row r="74" spans="1:6" ht="30" customHeight="1" x14ac:dyDescent="0.3">
      <c r="A74" s="2"/>
      <c r="B74" s="310">
        <v>67</v>
      </c>
      <c r="C74" s="223" t="s">
        <v>581</v>
      </c>
      <c r="D74" s="223" t="s">
        <v>528</v>
      </c>
      <c r="E74" s="269">
        <v>44532</v>
      </c>
      <c r="F74" s="311" t="s">
        <v>583</v>
      </c>
    </row>
    <row r="75" spans="1:6" ht="30" customHeight="1" x14ac:dyDescent="0.3">
      <c r="A75" s="2"/>
      <c r="B75" s="310">
        <v>68</v>
      </c>
      <c r="C75" s="223" t="s">
        <v>416</v>
      </c>
      <c r="D75" s="223" t="s">
        <v>584</v>
      </c>
      <c r="E75" s="269">
        <v>44532</v>
      </c>
      <c r="F75" s="311" t="s">
        <v>585</v>
      </c>
    </row>
    <row r="76" spans="1:6" ht="30" customHeight="1" x14ac:dyDescent="0.3">
      <c r="A76" s="2"/>
      <c r="B76" s="310">
        <v>69</v>
      </c>
      <c r="C76" s="223" t="s">
        <v>571</v>
      </c>
      <c r="D76" s="223" t="s">
        <v>584</v>
      </c>
      <c r="E76" s="269">
        <v>44532</v>
      </c>
      <c r="F76" s="311" t="s">
        <v>586</v>
      </c>
    </row>
    <row r="77" spans="1:6" ht="30" customHeight="1" x14ac:dyDescent="0.3">
      <c r="A77" s="2"/>
      <c r="B77" s="310">
        <v>70</v>
      </c>
      <c r="C77" s="223" t="s">
        <v>571</v>
      </c>
      <c r="D77" s="223" t="s">
        <v>584</v>
      </c>
      <c r="E77" s="269">
        <v>44532</v>
      </c>
      <c r="F77" s="311" t="s">
        <v>587</v>
      </c>
    </row>
    <row r="78" spans="1:6" ht="30" customHeight="1" x14ac:dyDescent="0.3">
      <c r="A78" s="2"/>
      <c r="B78" s="310">
        <v>71</v>
      </c>
      <c r="C78" s="223" t="s">
        <v>416</v>
      </c>
      <c r="D78" s="223" t="s">
        <v>588</v>
      </c>
      <c r="E78" s="269">
        <v>43265</v>
      </c>
      <c r="F78" s="311" t="s">
        <v>589</v>
      </c>
    </row>
    <row r="79" spans="1:6" ht="30" customHeight="1" x14ac:dyDescent="0.3">
      <c r="A79" s="2"/>
      <c r="B79" s="310">
        <v>72</v>
      </c>
      <c r="C79" s="223" t="s">
        <v>418</v>
      </c>
      <c r="D79" s="223" t="s">
        <v>588</v>
      </c>
      <c r="E79" s="269">
        <v>43265</v>
      </c>
      <c r="F79" s="311" t="s">
        <v>590</v>
      </c>
    </row>
    <row r="80" spans="1:6" ht="30" customHeight="1" x14ac:dyDescent="0.3">
      <c r="A80" s="2"/>
      <c r="B80" s="310">
        <v>73</v>
      </c>
      <c r="C80" s="223" t="s">
        <v>418</v>
      </c>
      <c r="D80" s="223" t="s">
        <v>591</v>
      </c>
      <c r="E80" s="269">
        <v>44371</v>
      </c>
      <c r="F80" s="311" t="s">
        <v>592</v>
      </c>
    </row>
    <row r="81" spans="1:7" ht="30" customHeight="1" x14ac:dyDescent="0.3">
      <c r="A81" s="2"/>
      <c r="B81" s="310">
        <v>74</v>
      </c>
      <c r="C81" s="223" t="s">
        <v>581</v>
      </c>
      <c r="D81" s="223" t="s">
        <v>591</v>
      </c>
      <c r="E81" s="269">
        <v>44532</v>
      </c>
      <c r="F81" s="311" t="s">
        <v>593</v>
      </c>
    </row>
    <row r="82" spans="1:7" ht="30" customHeight="1" x14ac:dyDescent="0.3">
      <c r="A82" s="2"/>
      <c r="B82" s="310">
        <v>75</v>
      </c>
      <c r="C82" s="223" t="s">
        <v>581</v>
      </c>
      <c r="D82" s="223" t="s">
        <v>591</v>
      </c>
      <c r="E82" s="269">
        <v>44371</v>
      </c>
      <c r="F82" s="311" t="s">
        <v>594</v>
      </c>
    </row>
    <row r="83" spans="1:7" ht="30" customHeight="1" x14ac:dyDescent="0.3">
      <c r="A83" s="2"/>
      <c r="B83" s="310">
        <v>76</v>
      </c>
      <c r="C83" s="223" t="s">
        <v>418</v>
      </c>
      <c r="D83" s="223" t="s">
        <v>526</v>
      </c>
      <c r="E83" s="269">
        <v>44371</v>
      </c>
      <c r="F83" s="311" t="s">
        <v>595</v>
      </c>
    </row>
    <row r="84" spans="1:7" ht="30" customHeight="1" x14ac:dyDescent="0.3">
      <c r="A84" s="2"/>
      <c r="B84" s="310">
        <v>77</v>
      </c>
      <c r="C84" s="223" t="s">
        <v>418</v>
      </c>
      <c r="D84" s="223" t="s">
        <v>526</v>
      </c>
      <c r="E84" s="269">
        <v>43818</v>
      </c>
      <c r="F84" s="311" t="s">
        <v>596</v>
      </c>
    </row>
    <row r="85" spans="1:7" ht="30" customHeight="1" x14ac:dyDescent="0.3">
      <c r="A85" s="2"/>
      <c r="B85" s="310">
        <v>78</v>
      </c>
      <c r="C85" s="223" t="s">
        <v>418</v>
      </c>
      <c r="D85" s="223" t="s">
        <v>526</v>
      </c>
      <c r="E85" s="269">
        <v>44133</v>
      </c>
      <c r="F85" s="311" t="s">
        <v>597</v>
      </c>
    </row>
    <row r="86" spans="1:7" ht="30" customHeight="1" x14ac:dyDescent="0.3">
      <c r="A86" s="2"/>
      <c r="B86" s="310">
        <v>79</v>
      </c>
      <c r="C86" s="223" t="s">
        <v>418</v>
      </c>
      <c r="D86" s="223" t="s">
        <v>526</v>
      </c>
      <c r="E86" s="269">
        <v>44133</v>
      </c>
      <c r="F86" s="311" t="s">
        <v>598</v>
      </c>
    </row>
    <row r="87" spans="1:7" ht="30" customHeight="1" x14ac:dyDescent="0.3">
      <c r="A87" s="2"/>
      <c r="B87" s="310">
        <v>80</v>
      </c>
      <c r="C87" s="223" t="s">
        <v>418</v>
      </c>
      <c r="D87" s="223" t="s">
        <v>526</v>
      </c>
      <c r="E87" s="269">
        <v>44168</v>
      </c>
      <c r="F87" s="311" t="s">
        <v>599</v>
      </c>
    </row>
    <row r="88" spans="1:7" ht="30" customHeight="1" x14ac:dyDescent="0.3">
      <c r="A88" s="2"/>
      <c r="B88" s="310">
        <v>81</v>
      </c>
      <c r="C88" s="223" t="s">
        <v>418</v>
      </c>
      <c r="D88" s="223" t="s">
        <v>526</v>
      </c>
      <c r="E88" s="269">
        <v>44168</v>
      </c>
      <c r="F88" s="311" t="s">
        <v>600</v>
      </c>
    </row>
    <row r="89" spans="1:7" ht="30" customHeight="1" x14ac:dyDescent="0.3">
      <c r="A89" s="2"/>
      <c r="B89" s="310">
        <v>82</v>
      </c>
      <c r="C89" s="223" t="s">
        <v>418</v>
      </c>
      <c r="D89" s="223" t="s">
        <v>526</v>
      </c>
      <c r="E89" s="269">
        <v>44371</v>
      </c>
      <c r="F89" s="311" t="s">
        <v>601</v>
      </c>
    </row>
    <row r="90" spans="1:7" s="185" customFormat="1" ht="30" customHeight="1" x14ac:dyDescent="0.3">
      <c r="A90" s="2"/>
      <c r="B90" s="310">
        <v>83</v>
      </c>
      <c r="C90" s="223" t="s">
        <v>581</v>
      </c>
      <c r="D90" s="223" t="s">
        <v>526</v>
      </c>
      <c r="E90" s="269">
        <v>43447</v>
      </c>
      <c r="F90" s="311" t="s">
        <v>602</v>
      </c>
    </row>
    <row r="91" spans="1:7" s="185" customFormat="1" ht="30" customHeight="1" x14ac:dyDescent="0.3">
      <c r="A91" s="2"/>
      <c r="B91" s="310">
        <v>84</v>
      </c>
      <c r="C91" s="223" t="s">
        <v>581</v>
      </c>
      <c r="D91" s="223" t="s">
        <v>526</v>
      </c>
      <c r="E91" s="269">
        <v>44371</v>
      </c>
      <c r="F91" s="311" t="s">
        <v>603</v>
      </c>
    </row>
    <row r="92" spans="1:7" s="185" customFormat="1" ht="30" customHeight="1" x14ac:dyDescent="0.3">
      <c r="A92" s="2"/>
      <c r="B92" s="310">
        <v>85</v>
      </c>
      <c r="C92" s="223" t="s">
        <v>512</v>
      </c>
      <c r="D92" s="223" t="s">
        <v>513</v>
      </c>
      <c r="E92" s="269">
        <v>42719</v>
      </c>
      <c r="F92" s="311" t="s">
        <v>514</v>
      </c>
    </row>
    <row r="93" spans="1:7" ht="30" customHeight="1" x14ac:dyDescent="0.3">
      <c r="A93" s="2"/>
      <c r="B93" s="310">
        <v>86</v>
      </c>
      <c r="C93" s="223" t="s">
        <v>515</v>
      </c>
      <c r="D93" s="223" t="s">
        <v>516</v>
      </c>
      <c r="E93" s="269">
        <v>42719</v>
      </c>
      <c r="F93" s="311" t="s">
        <v>517</v>
      </c>
    </row>
    <row r="94" spans="1:7" ht="30" customHeight="1" x14ac:dyDescent="0.3">
      <c r="A94" s="2"/>
      <c r="B94" s="310">
        <v>87</v>
      </c>
      <c r="C94" s="223" t="s">
        <v>418</v>
      </c>
      <c r="D94" s="223" t="s">
        <v>518</v>
      </c>
      <c r="E94" s="269">
        <v>42719</v>
      </c>
      <c r="F94" s="311" t="s">
        <v>519</v>
      </c>
    </row>
    <row r="95" spans="1:7" ht="30" customHeight="1" x14ac:dyDescent="0.3">
      <c r="A95" s="2"/>
      <c r="B95" s="310">
        <v>88</v>
      </c>
      <c r="C95" s="223" t="s">
        <v>418</v>
      </c>
      <c r="D95" s="223" t="s">
        <v>518</v>
      </c>
      <c r="E95" s="269">
        <v>42719</v>
      </c>
      <c r="F95" s="311" t="s">
        <v>520</v>
      </c>
      <c r="G95" s="186"/>
    </row>
    <row r="96" spans="1:7" ht="30" customHeight="1" x14ac:dyDescent="0.3">
      <c r="A96" s="2"/>
      <c r="B96" s="310">
        <v>89</v>
      </c>
      <c r="C96" s="223" t="s">
        <v>418</v>
      </c>
      <c r="D96" s="223" t="s">
        <v>521</v>
      </c>
      <c r="E96" s="269">
        <v>42719</v>
      </c>
      <c r="F96" s="311" t="s">
        <v>522</v>
      </c>
      <c r="G96" s="186"/>
    </row>
    <row r="97" spans="1:7" ht="30" customHeight="1" x14ac:dyDescent="0.3">
      <c r="A97" s="2"/>
      <c r="B97" s="310">
        <v>90</v>
      </c>
      <c r="C97" s="223" t="s">
        <v>418</v>
      </c>
      <c r="D97" s="223" t="s">
        <v>523</v>
      </c>
      <c r="E97" s="269">
        <v>42719</v>
      </c>
      <c r="F97" s="311" t="s">
        <v>524</v>
      </c>
      <c r="G97" s="187"/>
    </row>
    <row r="98" spans="1:7" ht="30" customHeight="1" x14ac:dyDescent="0.3">
      <c r="A98" s="2"/>
      <c r="B98" s="310">
        <v>91</v>
      </c>
      <c r="C98" s="223" t="s">
        <v>418</v>
      </c>
      <c r="D98" s="223" t="s">
        <v>523</v>
      </c>
      <c r="E98" s="269">
        <v>42719</v>
      </c>
      <c r="F98" s="311" t="s">
        <v>525</v>
      </c>
    </row>
    <row r="99" spans="1:7" ht="30" customHeight="1" x14ac:dyDescent="0.3">
      <c r="A99" s="2"/>
      <c r="B99" s="310">
        <v>92</v>
      </c>
      <c r="C99" s="223" t="s">
        <v>515</v>
      </c>
      <c r="D99" s="223" t="s">
        <v>526</v>
      </c>
      <c r="E99" s="269">
        <v>42719</v>
      </c>
      <c r="F99" s="311" t="s">
        <v>527</v>
      </c>
    </row>
    <row r="100" spans="1:7" ht="30" customHeight="1" x14ac:dyDescent="0.3">
      <c r="A100" s="2"/>
      <c r="B100" s="310">
        <v>93</v>
      </c>
      <c r="C100" s="223" t="s">
        <v>515</v>
      </c>
      <c r="D100" s="223" t="s">
        <v>528</v>
      </c>
      <c r="E100" s="269">
        <v>42907</v>
      </c>
      <c r="F100" s="311" t="s">
        <v>529</v>
      </c>
    </row>
    <row r="101" spans="1:7" ht="30" customHeight="1" x14ac:dyDescent="0.3">
      <c r="A101" s="2"/>
      <c r="B101" s="310">
        <v>94</v>
      </c>
      <c r="C101" s="223" t="s">
        <v>418</v>
      </c>
      <c r="D101" s="223" t="s">
        <v>528</v>
      </c>
      <c r="E101" s="269">
        <v>42907</v>
      </c>
      <c r="F101" s="311" t="s">
        <v>530</v>
      </c>
    </row>
    <row r="102" spans="1:7" ht="30" customHeight="1" x14ac:dyDescent="0.3">
      <c r="A102" s="2"/>
      <c r="B102" s="310">
        <v>95</v>
      </c>
      <c r="C102" s="223" t="s">
        <v>418</v>
      </c>
      <c r="D102" s="223" t="s">
        <v>528</v>
      </c>
      <c r="E102" s="269">
        <v>43069</v>
      </c>
      <c r="F102" s="311" t="s">
        <v>531</v>
      </c>
    </row>
    <row r="103" spans="1:7" ht="30" customHeight="1" x14ac:dyDescent="0.3">
      <c r="A103" s="2"/>
      <c r="B103" s="312">
        <v>96</v>
      </c>
      <c r="C103" s="223" t="s">
        <v>418</v>
      </c>
      <c r="D103" s="223" t="s">
        <v>528</v>
      </c>
      <c r="E103" s="269">
        <v>43433</v>
      </c>
      <c r="F103" s="311" t="s">
        <v>532</v>
      </c>
    </row>
    <row r="104" spans="1:7" ht="30" customHeight="1" x14ac:dyDescent="0.3">
      <c r="A104" s="2"/>
      <c r="B104" s="312">
        <v>98</v>
      </c>
      <c r="C104" s="223" t="s">
        <v>515</v>
      </c>
      <c r="D104" s="223" t="s">
        <v>535</v>
      </c>
      <c r="E104" s="269">
        <v>44518</v>
      </c>
      <c r="F104" s="311" t="s">
        <v>536</v>
      </c>
    </row>
    <row r="105" spans="1:7" ht="30" customHeight="1" x14ac:dyDescent="0.3">
      <c r="A105" s="2"/>
      <c r="B105" s="312">
        <v>100</v>
      </c>
      <c r="C105" s="224" t="s">
        <v>418</v>
      </c>
      <c r="D105" s="224" t="s">
        <v>526</v>
      </c>
      <c r="E105" s="270">
        <v>43076</v>
      </c>
      <c r="F105" s="311" t="s">
        <v>604</v>
      </c>
    </row>
    <row r="106" spans="1:7" ht="30" customHeight="1" x14ac:dyDescent="0.3">
      <c r="A106" s="2"/>
      <c r="B106" s="312">
        <v>102</v>
      </c>
      <c r="C106" s="223" t="s">
        <v>418</v>
      </c>
      <c r="D106" s="223" t="s">
        <v>588</v>
      </c>
      <c r="E106" s="275">
        <v>42558</v>
      </c>
      <c r="F106" s="311" t="s">
        <v>605</v>
      </c>
    </row>
    <row r="107" spans="1:7" ht="30" customHeight="1" x14ac:dyDescent="0.3">
      <c r="A107" s="2"/>
      <c r="B107" s="312">
        <v>104</v>
      </c>
      <c r="C107" s="223" t="s">
        <v>418</v>
      </c>
      <c r="D107" s="223" t="s">
        <v>588</v>
      </c>
      <c r="E107" s="275">
        <v>42558</v>
      </c>
      <c r="F107" s="311" t="s">
        <v>606</v>
      </c>
    </row>
    <row r="108" spans="1:7" ht="30" customHeight="1" x14ac:dyDescent="0.3">
      <c r="A108" s="2"/>
      <c r="B108" s="312">
        <v>106</v>
      </c>
      <c r="C108" s="223" t="s">
        <v>418</v>
      </c>
      <c r="D108" s="223" t="s">
        <v>588</v>
      </c>
      <c r="E108" s="275">
        <v>42558</v>
      </c>
      <c r="F108" s="311" t="s">
        <v>607</v>
      </c>
    </row>
    <row r="109" spans="1:7" ht="30" customHeight="1" x14ac:dyDescent="0.3">
      <c r="A109" s="2"/>
      <c r="B109" s="312">
        <v>108</v>
      </c>
      <c r="C109" s="223" t="s">
        <v>418</v>
      </c>
      <c r="D109" s="223" t="s">
        <v>608</v>
      </c>
      <c r="E109" s="275">
        <v>42907</v>
      </c>
      <c r="F109" s="311" t="s">
        <v>609</v>
      </c>
    </row>
    <row r="110" spans="1:7" ht="30" customHeight="1" x14ac:dyDescent="0.3">
      <c r="A110" s="2"/>
      <c r="B110" s="313">
        <v>110</v>
      </c>
      <c r="C110" s="314" t="s">
        <v>515</v>
      </c>
      <c r="D110" s="314" t="s">
        <v>608</v>
      </c>
      <c r="E110" s="315">
        <v>42907</v>
      </c>
      <c r="F110" s="316" t="s">
        <v>610</v>
      </c>
    </row>
    <row r="111" spans="1:7" ht="15" customHeight="1" x14ac:dyDescent="0.3">
      <c r="A111" s="2"/>
      <c r="B111" s="78"/>
      <c r="C111" s="1"/>
      <c r="D111" s="1"/>
      <c r="E111" s="271"/>
      <c r="F111" s="272"/>
    </row>
    <row r="112" spans="1:7" ht="15" customHeight="1" x14ac:dyDescent="0.3">
      <c r="A112" s="2"/>
      <c r="B112" s="78"/>
      <c r="C112" s="1"/>
      <c r="D112" s="1"/>
      <c r="E112" s="1"/>
      <c r="F112" s="1"/>
    </row>
    <row r="113" spans="1:6" ht="15" customHeight="1" x14ac:dyDescent="0.3">
      <c r="A113" s="79"/>
      <c r="B113" s="273" t="s">
        <v>61</v>
      </c>
      <c r="C113" s="274" t="s">
        <v>62</v>
      </c>
      <c r="D113" s="39"/>
      <c r="E113" s="39"/>
      <c r="F113" s="39"/>
    </row>
    <row r="114" spans="1:6" ht="15" customHeight="1" x14ac:dyDescent="0.3">
      <c r="A114" s="79"/>
      <c r="B114" s="273"/>
      <c r="C114" s="39"/>
      <c r="D114" s="39"/>
      <c r="E114" s="39"/>
      <c r="F114" s="39"/>
    </row>
    <row r="115" spans="1:6" ht="15" customHeight="1" x14ac:dyDescent="0.3">
      <c r="A115" s="79"/>
      <c r="B115" s="273" t="s">
        <v>611</v>
      </c>
      <c r="C115" s="39" t="s">
        <v>612</v>
      </c>
      <c r="D115" s="39"/>
      <c r="E115" s="39"/>
      <c r="F115" s="39"/>
    </row>
    <row r="116" spans="1:6" ht="15" customHeight="1" x14ac:dyDescent="0.3">
      <c r="A116" s="2"/>
      <c r="B116" s="2"/>
      <c r="C116" s="124" t="s">
        <v>416</v>
      </c>
      <c r="D116" s="584" t="s">
        <v>443</v>
      </c>
      <c r="E116" s="585"/>
      <c r="F116" s="586"/>
    </row>
    <row r="117" spans="1:6" ht="15" customHeight="1" x14ac:dyDescent="0.3">
      <c r="A117" s="2"/>
      <c r="B117" s="2"/>
      <c r="C117" s="4" t="s">
        <v>613</v>
      </c>
      <c r="D117" s="572" t="s">
        <v>444</v>
      </c>
      <c r="E117" s="573"/>
      <c r="F117" s="587"/>
    </row>
    <row r="118" spans="1:6" ht="15" customHeight="1" x14ac:dyDescent="0.3">
      <c r="A118" s="2"/>
      <c r="B118" s="2"/>
      <c r="C118" s="4" t="s">
        <v>418</v>
      </c>
      <c r="D118" s="572" t="s">
        <v>445</v>
      </c>
      <c r="E118" s="573"/>
      <c r="F118" s="587"/>
    </row>
    <row r="119" spans="1:6" ht="15" customHeight="1" x14ac:dyDescent="0.3">
      <c r="A119" s="2"/>
      <c r="B119" s="2"/>
      <c r="C119" s="4" t="s">
        <v>419</v>
      </c>
      <c r="D119" s="572" t="s">
        <v>446</v>
      </c>
      <c r="E119" s="573"/>
      <c r="F119" s="587"/>
    </row>
    <row r="120" spans="1:6" ht="15" customHeight="1" x14ac:dyDescent="0.3">
      <c r="A120" s="2"/>
      <c r="B120" s="2"/>
      <c r="C120" s="4" t="s">
        <v>515</v>
      </c>
      <c r="D120" s="572" t="s">
        <v>614</v>
      </c>
      <c r="E120" s="573"/>
      <c r="F120" s="587"/>
    </row>
    <row r="121" spans="1:6" ht="15" customHeight="1" x14ac:dyDescent="0.3">
      <c r="A121" s="2"/>
      <c r="B121" s="2"/>
      <c r="C121" s="4" t="s">
        <v>581</v>
      </c>
      <c r="D121" s="572" t="s">
        <v>615</v>
      </c>
      <c r="E121" s="573"/>
      <c r="F121" s="587"/>
    </row>
    <row r="122" spans="1:6" ht="22.5" customHeight="1" x14ac:dyDescent="0.3">
      <c r="A122" s="2"/>
      <c r="B122" s="2"/>
      <c r="C122" s="4" t="s">
        <v>571</v>
      </c>
      <c r="D122" s="572" t="s">
        <v>616</v>
      </c>
      <c r="E122" s="573"/>
      <c r="F122" s="587"/>
    </row>
    <row r="123" spans="1:6" ht="15" customHeight="1" x14ac:dyDescent="0.3">
      <c r="A123" s="2"/>
      <c r="B123" s="2"/>
      <c r="C123" s="4" t="s">
        <v>617</v>
      </c>
      <c r="D123" s="572" t="s">
        <v>618</v>
      </c>
      <c r="E123" s="573"/>
      <c r="F123" s="587"/>
    </row>
    <row r="124" spans="1:6" ht="15" customHeight="1" x14ac:dyDescent="0.3">
      <c r="A124" s="2"/>
      <c r="B124" s="2"/>
      <c r="C124" s="4" t="s">
        <v>512</v>
      </c>
      <c r="D124" s="572" t="s">
        <v>619</v>
      </c>
      <c r="E124" s="573"/>
      <c r="F124" s="587"/>
    </row>
    <row r="125" spans="1:6" ht="15" customHeight="1" x14ac:dyDescent="0.3">
      <c r="A125" s="2"/>
      <c r="B125" s="2"/>
      <c r="C125" s="18" t="s">
        <v>620</v>
      </c>
      <c r="D125" s="588" t="s">
        <v>621</v>
      </c>
      <c r="E125" s="589"/>
      <c r="F125" s="590"/>
    </row>
  </sheetData>
  <autoFilter ref="B7:F110" xr:uid="{00000000-0009-0000-0000-000006000000}">
    <sortState ref="B8:F110">
      <sortCondition ref="B7:B87"/>
    </sortState>
  </autoFilter>
  <mergeCells count="15">
    <mergeCell ref="D121:F121"/>
    <mergeCell ref="D122:F122"/>
    <mergeCell ref="D123:F123"/>
    <mergeCell ref="D124:F124"/>
    <mergeCell ref="D125:F125"/>
    <mergeCell ref="D116:F116"/>
    <mergeCell ref="D117:F117"/>
    <mergeCell ref="D118:F118"/>
    <mergeCell ref="D119:F119"/>
    <mergeCell ref="D120:F120"/>
    <mergeCell ref="B2:F2"/>
    <mergeCell ref="B3:F3"/>
    <mergeCell ref="B4:F4"/>
    <mergeCell ref="B5:F5"/>
    <mergeCell ref="B6:F6"/>
  </mergeCells>
  <printOptions horizontalCentered="1"/>
  <pageMargins left="0.31496062992125984" right="0.39370078740157483" top="0.98425196850393704" bottom="0.70866141732283472" header="0" footer="0"/>
  <pageSetup scale="84"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P28"/>
  <sheetViews>
    <sheetView showGridLines="0" topLeftCell="E11" zoomScale="80" zoomScaleNormal="80" workbookViewId="0">
      <selection activeCell="F15" sqref="F15:I21"/>
    </sheetView>
  </sheetViews>
  <sheetFormatPr baseColWidth="10" defaultColWidth="10.625" defaultRowHeight="15" customHeight="1" x14ac:dyDescent="0.3"/>
  <cols>
    <col min="1" max="1" width="3" style="2" customWidth="1"/>
    <col min="2" max="2" width="7.875" style="2" customWidth="1"/>
    <col min="3" max="3" width="7" style="2" customWidth="1"/>
    <col min="4" max="4" width="7.625" style="2" customWidth="1"/>
    <col min="5" max="5" width="16" style="2" customWidth="1"/>
    <col min="6" max="6" width="9.625" style="2" customWidth="1"/>
    <col min="7" max="7" width="15.875" style="2" customWidth="1"/>
    <col min="8" max="8" width="11.625" style="2" customWidth="1"/>
    <col min="9" max="9" width="3.125" style="2" customWidth="1"/>
    <col min="10" max="10" width="28.375" style="2" customWidth="1"/>
    <col min="11" max="12" width="9.625" style="2" customWidth="1"/>
    <col min="13" max="13" width="14.375" style="2" customWidth="1"/>
    <col min="14" max="14" width="14.875" style="2" customWidth="1"/>
    <col min="15" max="15" width="19.125" style="2" customWidth="1"/>
    <col min="16" max="16" width="13.875" style="2" customWidth="1"/>
    <col min="17" max="17" width="10.625" style="2"/>
    <col min="18" max="18" width="13" style="2" customWidth="1"/>
    <col min="19" max="19" width="10.625" style="2"/>
    <col min="20" max="20" width="13.125" style="2" customWidth="1"/>
    <col min="21" max="16384" width="10.625" style="2"/>
  </cols>
  <sheetData>
    <row r="2" spans="2:16" ht="15" customHeight="1" x14ac:dyDescent="0.3">
      <c r="B2" s="445" t="s">
        <v>0</v>
      </c>
      <c r="C2" s="445"/>
      <c r="D2" s="445"/>
      <c r="E2" s="445"/>
      <c r="F2" s="445"/>
      <c r="G2" s="445"/>
      <c r="H2" s="445"/>
      <c r="I2" s="445"/>
      <c r="J2" s="445"/>
      <c r="K2" s="445"/>
      <c r="L2" s="445"/>
      <c r="M2" s="445"/>
      <c r="N2" s="445"/>
      <c r="O2" s="445"/>
      <c r="P2" s="445"/>
    </row>
    <row r="3" spans="2:16" ht="15" customHeight="1" x14ac:dyDescent="0.3">
      <c r="B3" s="445" t="s">
        <v>1</v>
      </c>
      <c r="C3" s="445"/>
      <c r="D3" s="445"/>
      <c r="E3" s="445"/>
      <c r="F3" s="445"/>
      <c r="G3" s="445"/>
      <c r="H3" s="445"/>
      <c r="I3" s="445"/>
      <c r="J3" s="445"/>
      <c r="K3" s="445"/>
      <c r="L3" s="445"/>
      <c r="M3" s="445"/>
      <c r="N3" s="445"/>
      <c r="O3" s="445"/>
      <c r="P3" s="445"/>
    </row>
    <row r="4" spans="2:16" ht="6.75" customHeight="1" x14ac:dyDescent="0.3">
      <c r="B4" s="126"/>
      <c r="C4" s="126"/>
      <c r="D4" s="126"/>
      <c r="E4" s="126"/>
      <c r="F4" s="126"/>
      <c r="G4" s="126"/>
      <c r="H4" s="126"/>
      <c r="I4" s="126"/>
      <c r="J4" s="126"/>
      <c r="K4" s="126"/>
      <c r="L4" s="126"/>
      <c r="M4" s="126"/>
      <c r="N4" s="126"/>
      <c r="O4" s="126"/>
      <c r="P4" s="126"/>
    </row>
    <row r="5" spans="2:16" ht="15" customHeight="1" x14ac:dyDescent="0.3">
      <c r="B5" s="445" t="s">
        <v>622</v>
      </c>
      <c r="C5" s="445"/>
      <c r="D5" s="445"/>
      <c r="E5" s="445"/>
      <c r="F5" s="445"/>
      <c r="G5" s="445"/>
      <c r="H5" s="445"/>
      <c r="I5" s="445"/>
      <c r="J5" s="445"/>
      <c r="K5" s="445"/>
      <c r="L5" s="445"/>
      <c r="M5" s="445"/>
      <c r="N5" s="445"/>
      <c r="O5" s="445"/>
      <c r="P5" s="445"/>
    </row>
    <row r="6" spans="2:16" ht="15" customHeight="1" thickBot="1" x14ac:dyDescent="0.35">
      <c r="B6" s="518"/>
      <c r="C6" s="518"/>
      <c r="D6" s="518"/>
      <c r="E6" s="518"/>
      <c r="F6" s="518"/>
      <c r="G6" s="518"/>
      <c r="H6" s="518"/>
      <c r="I6" s="518"/>
      <c r="J6" s="518"/>
      <c r="K6" s="518"/>
      <c r="L6" s="518"/>
      <c r="M6" s="518"/>
      <c r="N6" s="518"/>
      <c r="O6" s="518"/>
      <c r="P6" s="518"/>
    </row>
    <row r="7" spans="2:16" ht="47.25" customHeight="1" x14ac:dyDescent="0.3">
      <c r="B7" s="446"/>
      <c r="C7" s="446"/>
      <c r="D7" s="446"/>
      <c r="E7" s="446"/>
      <c r="F7" s="591"/>
      <c r="G7" s="596" t="s">
        <v>623</v>
      </c>
      <c r="H7" s="597"/>
      <c r="I7" s="598"/>
      <c r="J7" s="602" t="s">
        <v>624</v>
      </c>
      <c r="K7" s="603"/>
      <c r="L7" s="592"/>
      <c r="M7" s="446"/>
      <c r="N7" s="446"/>
      <c r="O7" s="446"/>
      <c r="P7" s="446"/>
    </row>
    <row r="8" spans="2:16" ht="38.450000000000003" customHeight="1" x14ac:dyDescent="0.3">
      <c r="B8" s="446"/>
      <c r="C8" s="446"/>
      <c r="D8" s="446"/>
      <c r="E8" s="446"/>
      <c r="F8" s="591"/>
      <c r="G8" s="599" t="s">
        <v>625</v>
      </c>
      <c r="H8" s="600"/>
      <c r="I8" s="601"/>
      <c r="J8" s="604">
        <v>4</v>
      </c>
      <c r="K8" s="605"/>
      <c r="L8" s="592"/>
      <c r="M8" s="446"/>
      <c r="N8" s="446"/>
      <c r="O8" s="446"/>
      <c r="P8" s="446"/>
    </row>
    <row r="9" spans="2:16" ht="15" customHeight="1" thickBot="1" x14ac:dyDescent="0.35">
      <c r="B9" s="446"/>
      <c r="C9" s="446"/>
      <c r="D9" s="446"/>
      <c r="E9" s="446"/>
      <c r="F9" s="591"/>
      <c r="G9" s="593" t="s">
        <v>626</v>
      </c>
      <c r="H9" s="594"/>
      <c r="I9" s="595"/>
      <c r="J9" s="618" t="s">
        <v>627</v>
      </c>
      <c r="K9" s="619"/>
      <c r="L9" s="592"/>
      <c r="M9" s="446"/>
      <c r="N9" s="446"/>
      <c r="O9" s="446"/>
      <c r="P9" s="446"/>
    </row>
    <row r="10" spans="2:16" ht="9" customHeight="1" x14ac:dyDescent="0.3">
      <c r="B10" s="518"/>
      <c r="C10" s="518"/>
      <c r="D10" s="518"/>
      <c r="E10" s="518"/>
      <c r="F10" s="518"/>
      <c r="G10" s="518"/>
      <c r="H10" s="518"/>
      <c r="I10" s="518"/>
      <c r="J10" s="518"/>
      <c r="K10" s="518"/>
      <c r="L10" s="518"/>
      <c r="M10" s="518"/>
      <c r="N10" s="518"/>
      <c r="O10" s="518"/>
      <c r="P10" s="518"/>
    </row>
    <row r="11" spans="2:16" ht="15" customHeight="1" x14ac:dyDescent="0.3">
      <c r="B11" s="445" t="s">
        <v>628</v>
      </c>
      <c r="C11" s="445"/>
      <c r="D11" s="445"/>
      <c r="E11" s="445"/>
      <c r="F11" s="445"/>
      <c r="G11" s="445"/>
      <c r="H11" s="445"/>
      <c r="I11" s="445"/>
      <c r="J11" s="445"/>
      <c r="K11" s="445"/>
      <c r="L11" s="445"/>
      <c r="M11" s="445"/>
      <c r="N11" s="445"/>
      <c r="O11" s="445"/>
      <c r="P11" s="445"/>
    </row>
    <row r="12" spans="2:16" ht="16.5" customHeight="1" x14ac:dyDescent="0.3">
      <c r="B12" s="611"/>
      <c r="C12" s="611"/>
      <c r="D12" s="611"/>
      <c r="E12" s="611"/>
      <c r="F12" s="611"/>
      <c r="G12" s="611"/>
      <c r="H12" s="611"/>
      <c r="I12" s="611"/>
      <c r="J12" s="611"/>
      <c r="K12" s="611"/>
      <c r="L12" s="611"/>
      <c r="M12" s="611"/>
      <c r="N12" s="611"/>
      <c r="O12" s="611"/>
      <c r="P12" s="611"/>
    </row>
    <row r="13" spans="2:16" ht="15" customHeight="1" x14ac:dyDescent="0.3">
      <c r="B13" s="518"/>
      <c r="C13" s="518"/>
      <c r="D13" s="518"/>
      <c r="E13" s="518"/>
      <c r="F13" s="518"/>
      <c r="G13" s="518"/>
      <c r="H13" s="518"/>
      <c r="I13" s="518"/>
      <c r="J13" s="518"/>
      <c r="K13" s="518"/>
      <c r="L13" s="518"/>
      <c r="M13" s="518"/>
      <c r="N13" s="518"/>
      <c r="O13" s="518"/>
      <c r="P13" s="518"/>
    </row>
    <row r="14" spans="2:16" ht="15" customHeight="1" x14ac:dyDescent="0.3">
      <c r="B14" s="623" t="s">
        <v>629</v>
      </c>
      <c r="C14" s="624"/>
      <c r="D14" s="624"/>
      <c r="E14" s="625"/>
      <c r="F14" s="626" t="s">
        <v>630</v>
      </c>
      <c r="G14" s="627"/>
      <c r="H14" s="627"/>
      <c r="I14" s="628"/>
      <c r="J14" s="225" t="s">
        <v>631</v>
      </c>
      <c r="K14" s="620"/>
      <c r="L14" s="623" t="s">
        <v>632</v>
      </c>
      <c r="M14" s="624"/>
      <c r="N14" s="624"/>
      <c r="O14" s="624"/>
      <c r="P14" s="625"/>
    </row>
    <row r="15" spans="2:16" ht="62.25" customHeight="1" x14ac:dyDescent="0.3">
      <c r="B15" s="606" t="s">
        <v>633</v>
      </c>
      <c r="C15" s="607"/>
      <c r="D15" s="607"/>
      <c r="E15" s="607"/>
      <c r="F15" s="608" t="s">
        <v>432</v>
      </c>
      <c r="G15" s="609"/>
      <c r="H15" s="609"/>
      <c r="I15" s="610"/>
      <c r="J15" s="303" t="s">
        <v>634</v>
      </c>
      <c r="K15" s="621"/>
      <c r="L15" s="612" t="s">
        <v>635</v>
      </c>
      <c r="M15" s="501" t="s">
        <v>433</v>
      </c>
      <c r="N15" s="633" t="s">
        <v>434</v>
      </c>
      <c r="O15" s="477"/>
      <c r="P15" s="478"/>
    </row>
    <row r="16" spans="2:16" ht="42.75" customHeight="1" x14ac:dyDescent="0.3">
      <c r="B16" s="606" t="s">
        <v>636</v>
      </c>
      <c r="C16" s="607"/>
      <c r="D16" s="607"/>
      <c r="E16" s="607"/>
      <c r="F16" s="629" t="s">
        <v>637</v>
      </c>
      <c r="G16" s="607"/>
      <c r="H16" s="607"/>
      <c r="I16" s="630"/>
      <c r="J16" s="304" t="s">
        <v>638</v>
      </c>
      <c r="K16" s="621"/>
      <c r="L16" s="613"/>
      <c r="M16" s="614"/>
      <c r="N16" s="125" t="s">
        <v>436</v>
      </c>
      <c r="O16" s="113" t="s">
        <v>437</v>
      </c>
      <c r="P16" s="114" t="s">
        <v>438</v>
      </c>
    </row>
    <row r="17" spans="2:16" ht="15" customHeight="1" x14ac:dyDescent="0.3">
      <c r="B17" s="531"/>
      <c r="C17" s="524"/>
      <c r="D17" s="524"/>
      <c r="E17" s="532"/>
      <c r="F17" s="529"/>
      <c r="G17" s="524"/>
      <c r="H17" s="524"/>
      <c r="I17" s="530"/>
      <c r="J17" s="305"/>
      <c r="K17" s="621"/>
      <c r="L17" s="158">
        <v>2018</v>
      </c>
      <c r="M17" s="159">
        <v>0</v>
      </c>
      <c r="N17" s="160"/>
      <c r="O17" s="161"/>
      <c r="P17" s="87"/>
    </row>
    <row r="18" spans="2:16" ht="15" customHeight="1" x14ac:dyDescent="0.3">
      <c r="B18" s="531"/>
      <c r="C18" s="524"/>
      <c r="D18" s="524"/>
      <c r="E18" s="532"/>
      <c r="F18" s="529"/>
      <c r="G18" s="524"/>
      <c r="H18" s="524"/>
      <c r="I18" s="530"/>
      <c r="J18" s="305"/>
      <c r="K18" s="621"/>
      <c r="L18" s="158">
        <v>2019</v>
      </c>
      <c r="M18" s="159">
        <v>0</v>
      </c>
      <c r="N18" s="160"/>
      <c r="O18" s="162"/>
      <c r="P18" s="87"/>
    </row>
    <row r="19" spans="2:16" ht="15" customHeight="1" x14ac:dyDescent="0.3">
      <c r="B19" s="531"/>
      <c r="C19" s="524"/>
      <c r="D19" s="524"/>
      <c r="E19" s="532"/>
      <c r="F19" s="529"/>
      <c r="G19" s="524"/>
      <c r="H19" s="524"/>
      <c r="I19" s="530"/>
      <c r="J19" s="305"/>
      <c r="K19" s="621"/>
      <c r="L19" s="163">
        <v>2020</v>
      </c>
      <c r="M19" s="159">
        <v>1</v>
      </c>
      <c r="N19" s="160">
        <v>5003372</v>
      </c>
      <c r="O19" s="164">
        <v>90154692</v>
      </c>
      <c r="P19" s="87"/>
    </row>
    <row r="20" spans="2:16" ht="15" customHeight="1" x14ac:dyDescent="0.3">
      <c r="B20" s="531"/>
      <c r="C20" s="524"/>
      <c r="D20" s="524"/>
      <c r="E20" s="532"/>
      <c r="F20" s="529"/>
      <c r="G20" s="524"/>
      <c r="H20" s="524"/>
      <c r="I20" s="530"/>
      <c r="J20" s="305"/>
      <c r="K20" s="621"/>
      <c r="L20" s="167">
        <v>2021</v>
      </c>
      <c r="M20" s="168">
        <v>1</v>
      </c>
      <c r="N20" s="169"/>
      <c r="O20" s="169">
        <v>261000000</v>
      </c>
      <c r="P20" s="15"/>
    </row>
    <row r="21" spans="2:16" ht="15" customHeight="1" x14ac:dyDescent="0.3">
      <c r="B21" s="551"/>
      <c r="C21" s="521"/>
      <c r="D21" s="521"/>
      <c r="E21" s="552"/>
      <c r="F21" s="553"/>
      <c r="G21" s="554"/>
      <c r="H21" s="554"/>
      <c r="I21" s="555"/>
      <c r="J21" s="306"/>
      <c r="K21" s="622"/>
      <c r="L21" s="165"/>
      <c r="M21" s="24"/>
      <c r="N21" s="166"/>
      <c r="O21" s="166"/>
      <c r="P21" s="166"/>
    </row>
    <row r="22" spans="2:16" ht="15" customHeight="1" x14ac:dyDescent="0.3">
      <c r="B22" s="542"/>
      <c r="C22" s="542"/>
      <c r="D22" s="542"/>
      <c r="E22" s="542"/>
      <c r="F22" s="542"/>
      <c r="G22" s="542"/>
      <c r="H22" s="542"/>
      <c r="I22" s="542"/>
      <c r="J22" s="47"/>
      <c r="K22" s="55"/>
      <c r="M22" s="74"/>
      <c r="N22" s="74"/>
      <c r="O22" s="74"/>
      <c r="P22" s="74"/>
    </row>
    <row r="23" spans="2:16" ht="15" customHeight="1" x14ac:dyDescent="0.3">
      <c r="B23" s="518"/>
      <c r="C23" s="518"/>
      <c r="D23" s="518"/>
      <c r="E23" s="518"/>
      <c r="F23" s="518"/>
      <c r="G23" s="518"/>
      <c r="H23" s="518"/>
      <c r="I23" s="518"/>
      <c r="J23" s="518"/>
      <c r="K23" s="518"/>
      <c r="L23" s="518"/>
      <c r="M23" s="518"/>
      <c r="N23" s="518"/>
      <c r="O23" s="518"/>
      <c r="P23" s="518"/>
    </row>
    <row r="24" spans="2:16" s="79" customFormat="1" ht="30" customHeight="1" x14ac:dyDescent="0.3">
      <c r="B24" s="79" t="s">
        <v>61</v>
      </c>
      <c r="C24" s="631" t="s">
        <v>639</v>
      </c>
      <c r="D24" s="632"/>
      <c r="E24" s="632"/>
      <c r="F24" s="632"/>
      <c r="G24" s="632"/>
      <c r="H24" s="632"/>
      <c r="I24" s="632"/>
      <c r="J24" s="632"/>
      <c r="K24" s="632"/>
      <c r="L24" s="632"/>
      <c r="M24" s="632"/>
      <c r="N24" s="632"/>
      <c r="O24" s="632"/>
      <c r="P24" s="632"/>
    </row>
    <row r="25" spans="2:16" ht="3" customHeight="1" x14ac:dyDescent="0.3">
      <c r="B25" s="79"/>
    </row>
    <row r="26" spans="2:16" ht="15" customHeight="1" x14ac:dyDescent="0.3">
      <c r="B26" s="79" t="s">
        <v>63</v>
      </c>
      <c r="C26" s="615" t="s">
        <v>62</v>
      </c>
      <c r="D26" s="615"/>
      <c r="E26" s="615"/>
      <c r="F26" s="615"/>
      <c r="G26" s="615"/>
      <c r="H26" s="615"/>
      <c r="I26" s="615"/>
      <c r="J26" s="615"/>
      <c r="K26" s="615"/>
      <c r="L26" s="615"/>
      <c r="M26" s="615"/>
      <c r="N26" s="615"/>
      <c r="O26" s="615"/>
      <c r="P26" s="615"/>
    </row>
    <row r="27" spans="2:16" ht="5.25" customHeight="1" x14ac:dyDescent="0.3"/>
    <row r="28" spans="2:16" ht="15" customHeight="1" x14ac:dyDescent="0.3">
      <c r="B28" s="79" t="s">
        <v>65</v>
      </c>
      <c r="C28" s="616" t="s">
        <v>442</v>
      </c>
      <c r="D28" s="617"/>
      <c r="E28" s="617"/>
      <c r="F28" s="617"/>
      <c r="G28" s="617"/>
      <c r="H28" s="617"/>
      <c r="I28" s="617"/>
      <c r="J28" s="617"/>
      <c r="K28" s="617"/>
      <c r="L28" s="617"/>
      <c r="M28" s="617"/>
      <c r="N28" s="617"/>
      <c r="O28" s="617"/>
      <c r="P28" s="617"/>
    </row>
  </sheetData>
  <mergeCells count="46">
    <mergeCell ref="C26:P26"/>
    <mergeCell ref="C28:P28"/>
    <mergeCell ref="J9:K9"/>
    <mergeCell ref="K14:K21"/>
    <mergeCell ref="B13:P13"/>
    <mergeCell ref="B14:E14"/>
    <mergeCell ref="F14:I14"/>
    <mergeCell ref="B16:E16"/>
    <mergeCell ref="F16:I16"/>
    <mergeCell ref="B17:E17"/>
    <mergeCell ref="C24:P24"/>
    <mergeCell ref="B23:P23"/>
    <mergeCell ref="N15:P15"/>
    <mergeCell ref="L14:P14"/>
    <mergeCell ref="J8:K8"/>
    <mergeCell ref="B22:I22"/>
    <mergeCell ref="B15:E15"/>
    <mergeCell ref="B19:E19"/>
    <mergeCell ref="F19:I19"/>
    <mergeCell ref="B20:E20"/>
    <mergeCell ref="F20:I20"/>
    <mergeCell ref="B21:E21"/>
    <mergeCell ref="F21:I21"/>
    <mergeCell ref="F15:I15"/>
    <mergeCell ref="B12:P12"/>
    <mergeCell ref="B18:E18"/>
    <mergeCell ref="F18:I18"/>
    <mergeCell ref="F17:I17"/>
    <mergeCell ref="L15:L16"/>
    <mergeCell ref="M15:M16"/>
    <mergeCell ref="B2:P2"/>
    <mergeCell ref="B3:P3"/>
    <mergeCell ref="B10:P10"/>
    <mergeCell ref="B11:P11"/>
    <mergeCell ref="B7:F7"/>
    <mergeCell ref="B8:F8"/>
    <mergeCell ref="B9:F9"/>
    <mergeCell ref="L9:P9"/>
    <mergeCell ref="G9:I9"/>
    <mergeCell ref="B5:P5"/>
    <mergeCell ref="B6:P6"/>
    <mergeCell ref="G7:I7"/>
    <mergeCell ref="G8:I8"/>
    <mergeCell ref="L8:P8"/>
    <mergeCell ref="L7:P7"/>
    <mergeCell ref="J7:K7"/>
  </mergeCells>
  <phoneticPr fontId="0" type="noConversion"/>
  <printOptions horizontalCentered="1"/>
  <pageMargins left="0.74" right="0.39370078740157483" top="0.98425196850393704" bottom="0.70866141732283472" header="0" footer="0"/>
  <pageSetup scale="71"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O26"/>
  <sheetViews>
    <sheetView showGridLines="0" topLeftCell="A18" zoomScale="80" zoomScaleNormal="80" workbookViewId="0">
      <selection activeCell="E10" sqref="E10"/>
    </sheetView>
  </sheetViews>
  <sheetFormatPr baseColWidth="10" defaultColWidth="10.625" defaultRowHeight="15" customHeight="1" x14ac:dyDescent="0.3"/>
  <cols>
    <col min="1" max="1" width="4" style="2" customWidth="1"/>
    <col min="2" max="2" width="4.625" style="2" bestFit="1" customWidth="1"/>
    <col min="3" max="3" width="34.625" style="2" customWidth="1"/>
    <col min="4" max="4" width="48.375" style="2" customWidth="1"/>
    <col min="5" max="5" width="37.625" style="2" customWidth="1"/>
    <col min="6" max="6" width="19.625" style="2" customWidth="1"/>
    <col min="7" max="7" width="13" style="2" customWidth="1"/>
    <col min="8" max="8" width="10.125" style="2" customWidth="1"/>
    <col min="9" max="10" width="12.125" style="2" customWidth="1"/>
    <col min="11" max="11" width="9.625" style="2" customWidth="1"/>
    <col min="12" max="12" width="10.625" style="2"/>
    <col min="13" max="13" width="11.375" style="2" customWidth="1"/>
    <col min="14" max="14" width="12.125" style="2" customWidth="1"/>
    <col min="15" max="15" width="10.625" style="2"/>
    <col min="16" max="16" width="13" style="2" customWidth="1"/>
    <col min="17" max="17" width="10.625" style="2"/>
    <col min="18" max="18" width="13.125" style="2" customWidth="1"/>
    <col min="19" max="16384" width="10.625" style="2"/>
  </cols>
  <sheetData>
    <row r="2" spans="2:6" ht="15" customHeight="1" x14ac:dyDescent="0.3">
      <c r="B2" s="445" t="s">
        <v>0</v>
      </c>
      <c r="C2" s="445"/>
      <c r="D2" s="445"/>
      <c r="E2" s="445"/>
      <c r="F2" s="445"/>
    </row>
    <row r="3" spans="2:6" ht="15" customHeight="1" x14ac:dyDescent="0.3">
      <c r="B3" s="445" t="s">
        <v>1</v>
      </c>
      <c r="C3" s="445"/>
      <c r="D3" s="445"/>
      <c r="E3" s="445"/>
      <c r="F3" s="445"/>
    </row>
    <row r="4" spans="2:6" ht="9" customHeight="1" x14ac:dyDescent="0.3">
      <c r="B4" s="473"/>
      <c r="C4" s="473"/>
      <c r="D4" s="473"/>
      <c r="E4" s="473"/>
      <c r="F4" s="473"/>
    </row>
    <row r="5" spans="2:6" ht="15" customHeight="1" x14ac:dyDescent="0.3">
      <c r="B5" s="445" t="s">
        <v>640</v>
      </c>
      <c r="C5" s="445"/>
      <c r="D5" s="445"/>
      <c r="E5" s="445"/>
      <c r="F5" s="445"/>
    </row>
    <row r="6" spans="2:6" ht="15" customHeight="1" x14ac:dyDescent="0.3">
      <c r="B6" s="518"/>
      <c r="C6" s="518"/>
      <c r="D6" s="518"/>
      <c r="E6" s="518"/>
      <c r="F6" s="518"/>
    </row>
    <row r="7" spans="2:6" ht="15" customHeight="1" thickBot="1" x14ac:dyDescent="0.35">
      <c r="B7" s="445" t="s">
        <v>641</v>
      </c>
      <c r="C7" s="445"/>
      <c r="D7" s="445"/>
      <c r="E7" s="445"/>
      <c r="F7" s="445"/>
    </row>
    <row r="8" spans="2:6" ht="45.75" customHeight="1" thickBot="1" x14ac:dyDescent="0.35">
      <c r="B8" s="106" t="s">
        <v>98</v>
      </c>
      <c r="C8" s="107" t="s">
        <v>642</v>
      </c>
      <c r="D8" s="107" t="s">
        <v>643</v>
      </c>
      <c r="E8" s="107" t="s">
        <v>644</v>
      </c>
      <c r="F8" s="107" t="s">
        <v>645</v>
      </c>
    </row>
    <row r="9" spans="2:6" ht="30" customHeight="1" x14ac:dyDescent="0.3">
      <c r="B9" s="43">
        <v>1</v>
      </c>
      <c r="C9" s="124" t="s">
        <v>646</v>
      </c>
      <c r="D9" s="124" t="s">
        <v>647</v>
      </c>
      <c r="E9" s="124" t="s">
        <v>648</v>
      </c>
      <c r="F9" s="170">
        <v>45164</v>
      </c>
    </row>
    <row r="10" spans="2:6" ht="30" customHeight="1" x14ac:dyDescent="0.3">
      <c r="B10" s="41">
        <v>2</v>
      </c>
      <c r="C10" s="4" t="s">
        <v>649</v>
      </c>
      <c r="D10" s="4" t="s">
        <v>650</v>
      </c>
      <c r="E10" s="4" t="s">
        <v>651</v>
      </c>
      <c r="F10" s="171">
        <v>45164</v>
      </c>
    </row>
    <row r="11" spans="2:6" ht="30" customHeight="1" x14ac:dyDescent="0.3">
      <c r="B11" s="44">
        <v>3</v>
      </c>
      <c r="C11" s="4" t="s">
        <v>652</v>
      </c>
      <c r="D11" s="4" t="s">
        <v>653</v>
      </c>
      <c r="E11" s="4" t="s">
        <v>654</v>
      </c>
      <c r="F11" s="171">
        <v>44712</v>
      </c>
    </row>
    <row r="12" spans="2:6" ht="30" customHeight="1" x14ac:dyDescent="0.3">
      <c r="B12" s="41">
        <v>4</v>
      </c>
      <c r="C12" s="4" t="s">
        <v>655</v>
      </c>
      <c r="D12" s="4" t="s">
        <v>656</v>
      </c>
      <c r="E12" s="4" t="s">
        <v>657</v>
      </c>
      <c r="F12" s="171">
        <v>45164</v>
      </c>
    </row>
    <row r="13" spans="2:6" ht="30" customHeight="1" x14ac:dyDescent="0.3">
      <c r="B13" s="41">
        <v>5</v>
      </c>
      <c r="C13" s="4" t="s">
        <v>658</v>
      </c>
      <c r="D13" s="4" t="s">
        <v>656</v>
      </c>
      <c r="E13" s="4" t="s">
        <v>657</v>
      </c>
      <c r="F13" s="171">
        <v>46230</v>
      </c>
    </row>
    <row r="14" spans="2:6" ht="30" customHeight="1" x14ac:dyDescent="0.3">
      <c r="B14" s="41">
        <v>6</v>
      </c>
      <c r="C14" s="4" t="s">
        <v>659</v>
      </c>
      <c r="D14" s="4" t="s">
        <v>660</v>
      </c>
      <c r="E14" s="4" t="s">
        <v>657</v>
      </c>
      <c r="F14" s="171">
        <v>46236</v>
      </c>
    </row>
    <row r="15" spans="2:6" ht="30" customHeight="1" thickBot="1" x14ac:dyDescent="0.35">
      <c r="B15" s="42">
        <v>7</v>
      </c>
      <c r="C15" s="18" t="s">
        <v>661</v>
      </c>
      <c r="D15" s="18" t="s">
        <v>662</v>
      </c>
      <c r="E15" s="18" t="s">
        <v>663</v>
      </c>
      <c r="F15" s="172">
        <v>46286</v>
      </c>
    </row>
    <row r="16" spans="2:6" ht="15" customHeight="1" x14ac:dyDescent="0.3">
      <c r="B16" s="78"/>
      <c r="F16" s="105"/>
    </row>
    <row r="17" spans="2:15" ht="15" customHeight="1" x14ac:dyDescent="0.3">
      <c r="B17" s="78"/>
      <c r="F17" s="105"/>
    </row>
    <row r="18" spans="2:15" ht="15" customHeight="1" thickBot="1" x14ac:dyDescent="0.35">
      <c r="B18" s="445" t="s">
        <v>664</v>
      </c>
      <c r="C18" s="445"/>
      <c r="D18" s="445"/>
      <c r="E18" s="445"/>
      <c r="F18" s="445"/>
    </row>
    <row r="19" spans="2:15" ht="48.75" customHeight="1" thickBot="1" x14ac:dyDescent="0.35">
      <c r="B19" s="106" t="s">
        <v>98</v>
      </c>
      <c r="C19" s="229" t="s">
        <v>642</v>
      </c>
      <c r="D19" s="338" t="s">
        <v>643</v>
      </c>
      <c r="E19" s="339" t="s">
        <v>644</v>
      </c>
      <c r="F19" s="340" t="s">
        <v>645</v>
      </c>
    </row>
    <row r="20" spans="2:15" ht="30" customHeight="1" x14ac:dyDescent="0.3">
      <c r="B20" s="43">
        <v>1</v>
      </c>
      <c r="C20" s="32" t="s">
        <v>665</v>
      </c>
      <c r="D20" s="341" t="s">
        <v>656</v>
      </c>
      <c r="E20" s="124" t="s">
        <v>666</v>
      </c>
      <c r="F20" s="342">
        <v>45380</v>
      </c>
    </row>
    <row r="21" spans="2:15" ht="30" customHeight="1" x14ac:dyDescent="0.3">
      <c r="B21" s="44">
        <v>2</v>
      </c>
      <c r="C21" s="173" t="s">
        <v>667</v>
      </c>
      <c r="D21" s="343" t="s">
        <v>656</v>
      </c>
      <c r="E21" s="4" t="s">
        <v>666</v>
      </c>
      <c r="F21" s="344">
        <v>45380</v>
      </c>
    </row>
    <row r="22" spans="2:15" ht="30" customHeight="1" x14ac:dyDescent="0.3">
      <c r="B22" s="44">
        <v>3</v>
      </c>
      <c r="C22" s="173" t="s">
        <v>668</v>
      </c>
      <c r="D22" s="345" t="s">
        <v>656</v>
      </c>
      <c r="E22" s="337" t="s">
        <v>666</v>
      </c>
      <c r="F22" s="346">
        <v>45432</v>
      </c>
    </row>
    <row r="23" spans="2:15" ht="30" customHeight="1" x14ac:dyDescent="0.3">
      <c r="B23" s="44">
        <v>4</v>
      </c>
      <c r="C23" s="173" t="s">
        <v>669</v>
      </c>
      <c r="D23" s="347" t="s">
        <v>670</v>
      </c>
      <c r="E23" s="336" t="s">
        <v>666</v>
      </c>
      <c r="F23" s="348">
        <v>45462</v>
      </c>
    </row>
    <row r="24" spans="2:15" ht="15" customHeight="1" x14ac:dyDescent="0.3">
      <c r="B24" s="45"/>
      <c r="C24" s="33"/>
      <c r="D24" s="349"/>
      <c r="E24" s="350"/>
      <c r="F24" s="351"/>
    </row>
    <row r="25" spans="2:15" ht="12" customHeight="1" x14ac:dyDescent="0.3">
      <c r="B25" s="634"/>
      <c r="C25" s="634"/>
      <c r="D25" s="635"/>
      <c r="E25" s="635"/>
      <c r="F25" s="635"/>
    </row>
    <row r="26" spans="2:15" ht="15" customHeight="1" x14ac:dyDescent="0.3">
      <c r="B26" s="79" t="s">
        <v>441</v>
      </c>
      <c r="C26" s="615" t="s">
        <v>62</v>
      </c>
      <c r="D26" s="615"/>
      <c r="E26" s="615"/>
      <c r="F26" s="615"/>
      <c r="G26" s="77"/>
      <c r="H26" s="77"/>
      <c r="I26" s="77"/>
      <c r="J26" s="77"/>
      <c r="K26" s="77"/>
      <c r="L26" s="77"/>
      <c r="M26" s="77"/>
      <c r="N26" s="77"/>
      <c r="O26" s="77"/>
    </row>
  </sheetData>
  <mergeCells count="9">
    <mergeCell ref="C26:F26"/>
    <mergeCell ref="B25:F25"/>
    <mergeCell ref="B18:F18"/>
    <mergeCell ref="B7:F7"/>
    <mergeCell ref="B2:F2"/>
    <mergeCell ref="B3:F3"/>
    <mergeCell ref="B4:F4"/>
    <mergeCell ref="B5:F5"/>
    <mergeCell ref="B6:F6"/>
  </mergeCells>
  <phoneticPr fontId="0" type="noConversion"/>
  <printOptions horizontalCentered="1"/>
  <pageMargins left="0.57999999999999996" right="0.39370078740157483" top="0.98425196850393704" bottom="0.70866141732283472" header="0" footer="0"/>
  <pageSetup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6</vt:i4>
      </vt:variant>
    </vt:vector>
  </HeadingPairs>
  <TitlesOfParts>
    <vt:vector size="20" baseType="lpstr">
      <vt:lpstr>General</vt:lpstr>
      <vt:lpstr>Estudiantes</vt:lpstr>
      <vt:lpstr>Profesores</vt:lpstr>
      <vt:lpstr>Profesores Listado </vt:lpstr>
      <vt:lpstr>Profesores Visitantes </vt:lpstr>
      <vt:lpstr>Investigación</vt:lpstr>
      <vt:lpstr>Publicaciones</vt:lpstr>
      <vt:lpstr>Extensión-</vt:lpstr>
      <vt:lpstr>Convenios-</vt:lpstr>
      <vt:lpstr>Innovaciones-</vt:lpstr>
      <vt:lpstr>Hoja2</vt:lpstr>
      <vt:lpstr>Hoja3</vt:lpstr>
      <vt:lpstr>Inmuebles</vt:lpstr>
      <vt:lpstr>Hoja1</vt:lpstr>
      <vt:lpstr>'Extensión-'!Área_de_impresión</vt:lpstr>
      <vt:lpstr>'Innovaciones-'!Área_de_impresión</vt:lpstr>
      <vt:lpstr>Investigación!Área_de_impresión</vt:lpstr>
      <vt:lpstr>'Convenios-'!Títulos_a_imprimir</vt:lpstr>
      <vt:lpstr>'Extensión-'!Títulos_a_imprimir</vt:lpstr>
      <vt:lpstr>Investigación!Títulos_a_imprimir</vt:lpstr>
    </vt:vector>
  </TitlesOfParts>
  <Manager/>
  <Company>MEN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Carolina Argüello Ribón</dc:creator>
  <cp:keywords/>
  <dc:description/>
  <cp:lastModifiedBy>FABIO ANTONIO CAJAMARCA SUQUILA</cp:lastModifiedBy>
  <cp:revision/>
  <dcterms:created xsi:type="dcterms:W3CDTF">2007-10-03T21:52:40Z</dcterms:created>
  <dcterms:modified xsi:type="dcterms:W3CDTF">2023-11-21T17:56:05Z</dcterms:modified>
  <cp:category/>
  <cp:contentStatus/>
</cp:coreProperties>
</file>